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40" yWindow="105" windowWidth="28440" windowHeight="16665" activeTab="0"/>
  </bookViews>
  <sheets>
    <sheet name="Introduction" sheetId="1" r:id="rId1"/>
    <sheet name="High Arctic (WJS-BB summary)" sheetId="2" r:id="rId2"/>
    <sheet name="High Arctic (PS-LS summary)" sheetId="3" r:id="rId3"/>
    <sheet name="Central Arctic (FB summary)" sheetId="4" r:id="rId4"/>
    <sheet name="Central Arctic (NWHB summary)" sheetId="5" r:id="rId5"/>
    <sheet name="Central Arctic (SEB  summary)" sheetId="6" r:id="rId6"/>
    <sheet name="Central Arctic (SHSUBL summary)" sheetId="7" r:id="rId7"/>
    <sheet name="Low Arctic (SEHB summary)" sheetId="8" r:id="rId8"/>
    <sheet name="Overall summary" sheetId="9" r:id="rId9"/>
  </sheets>
  <definedNames>
    <definedName name="_xlnm.Print_Area" localSheetId="3">'Central Arctic (FB summary)'!$A$1:$G$80</definedName>
    <definedName name="_xlnm.Print_Area" localSheetId="4">'Central Arctic (NWHB summary)'!$A$1:$M$159</definedName>
    <definedName name="_xlnm.Print_Area" localSheetId="5">'Central Arctic (SEB  summary)'!$A$1:$M$119</definedName>
    <definedName name="_xlnm.Print_Area" localSheetId="6">'Central Arctic (SHSUBL summary)'!$A$1:$R$131</definedName>
    <definedName name="_xlnm.Print_Area" localSheetId="1">'High Arctic (WJS-BB summary)'!$A$1:$G$119</definedName>
    <definedName name="_xlnm.Print_Area" localSheetId="7">'Low Arctic (SEHB summary)'!$A$1:$I$118</definedName>
    <definedName name="_xlnm.Print_Area" localSheetId="8">'Overall summary'!$A$2:$N$150</definedName>
  </definedNames>
  <calcPr fullCalcOnLoad="1"/>
</workbook>
</file>

<file path=xl/comments2.xml><?xml version="1.0" encoding="utf-8"?>
<comments xmlns="http://schemas.openxmlformats.org/spreadsheetml/2006/main">
  <authors>
    <author>D. Bruce Stewart</author>
  </authors>
  <commentList>
    <comment ref="C83" authorId="0">
      <text>
        <r>
          <rPr>
            <b/>
            <sz val="9"/>
            <rFont val="Arial"/>
            <family val="2"/>
          </rPr>
          <t>D. Bruce Stewart:</t>
        </r>
        <r>
          <rPr>
            <sz val="9"/>
            <rFont val="Arial"/>
            <family val="2"/>
          </rPr>
          <t xml:space="preserve">
"some"</t>
        </r>
      </text>
    </comment>
    <comment ref="B61" authorId="0">
      <text>
        <r>
          <rPr>
            <b/>
            <sz val="9"/>
            <rFont val="Arial"/>
            <family val="2"/>
          </rPr>
          <t>D. Bruce Stewart:</t>
        </r>
        <r>
          <rPr>
            <sz val="9"/>
            <rFont val="Arial"/>
            <family val="2"/>
          </rPr>
          <t xml:space="preserve">
Grise Fiord established--previously RCMP posts etc.</t>
        </r>
      </text>
    </comment>
  </commentList>
</comments>
</file>

<file path=xl/comments3.xml><?xml version="1.0" encoding="utf-8"?>
<comments xmlns="http://schemas.openxmlformats.org/spreadsheetml/2006/main">
  <authors>
    <author>D. Bruce Stewart</author>
  </authors>
  <commentList>
    <comment ref="B77" authorId="0">
      <text>
        <r>
          <rPr>
            <b/>
            <sz val="9"/>
            <rFont val="Arial"/>
            <family val="2"/>
          </rPr>
          <t>D. Bruce Stewart:</t>
        </r>
        <r>
          <rPr>
            <sz val="9"/>
            <rFont val="Arial"/>
            <family val="2"/>
          </rPr>
          <t xml:space="preserve">
Moved from 1940 to 1938 120 lbs ivory @ 5 lbs per walrus = 24 walrus</t>
        </r>
      </text>
    </comment>
    <comment ref="D87" authorId="0">
      <text>
        <r>
          <rPr>
            <b/>
            <sz val="9"/>
            <rFont val="Arial"/>
            <family val="2"/>
          </rPr>
          <t>D. Bruce Stewart:</t>
        </r>
        <r>
          <rPr>
            <sz val="9"/>
            <rFont val="Arial"/>
            <family val="2"/>
          </rPr>
          <t xml:space="preserve">
6,128 lbs of hides @ 228 lbs/walrus = 27 walrus</t>
        </r>
      </text>
    </comment>
    <comment ref="C91" authorId="0">
      <text>
        <r>
          <rPr>
            <b/>
            <sz val="9"/>
            <rFont val="Arial"/>
            <family val="2"/>
          </rPr>
          <t>D. Bruce Stewart:</t>
        </r>
        <r>
          <rPr>
            <sz val="9"/>
            <rFont val="Arial"/>
            <family val="2"/>
          </rPr>
          <t xml:space="preserve">
two boxes of walrus tusks</t>
        </r>
      </text>
    </comment>
  </commentList>
</comments>
</file>

<file path=xl/sharedStrings.xml><?xml version="1.0" encoding="utf-8"?>
<sst xmlns="http://schemas.openxmlformats.org/spreadsheetml/2006/main" count="186" uniqueCount="115">
  <si>
    <t>Year</t>
  </si>
  <si>
    <t>Cape Dorset</t>
  </si>
  <si>
    <t>Hall Beach</t>
  </si>
  <si>
    <t>Clyde River</t>
  </si>
  <si>
    <t>Pangnirtung</t>
  </si>
  <si>
    <t>Pond Inlet</t>
  </si>
  <si>
    <t>Sanikiluaq</t>
  </si>
  <si>
    <t>Chesterfield Inlet</t>
  </si>
  <si>
    <t>Rankin Inlet</t>
  </si>
  <si>
    <t>Repulse Bay</t>
  </si>
  <si>
    <t>Whale Cove</t>
  </si>
  <si>
    <t>Reporting</t>
  </si>
  <si>
    <t>Total</t>
  </si>
  <si>
    <t>Dundas Harbour</t>
  </si>
  <si>
    <t>Mean reporting rate:</t>
  </si>
  <si>
    <t>Foxe Basin (FB)</t>
  </si>
  <si>
    <t xml:space="preserve">Total </t>
  </si>
  <si>
    <t>Totals</t>
  </si>
  <si>
    <t>Blank = no data</t>
  </si>
  <si>
    <t>Last revised 20120802</t>
  </si>
  <si>
    <t>Penny Strait (PS)/ Lancaster Sound (LS)</t>
  </si>
  <si>
    <t>Western Jones Sound (WJS)/ Baffin Bay (BB)</t>
  </si>
  <si>
    <t>Communities/Posts</t>
  </si>
  <si>
    <t>Inukjuak     (Port Harrison)</t>
  </si>
  <si>
    <t>Kuujjuarapik</t>
  </si>
  <si>
    <t>Umiujaq</t>
  </si>
  <si>
    <t>Community Reporting Rates (%)</t>
  </si>
  <si>
    <t>Present</t>
  </si>
  <si>
    <t>Totals:</t>
  </si>
  <si>
    <t>see below</t>
  </si>
  <si>
    <t>Grise Fiord 
(+ Craig Harbour)</t>
  </si>
  <si>
    <t>Arctic Bay + Nanisivik</t>
  </si>
  <si>
    <t>Resolute Bay (+ Cresswell Bay)</t>
  </si>
  <si>
    <t>Community Harvests</t>
  </si>
  <si>
    <t>Community/Post Harvests</t>
  </si>
  <si>
    <t>Iglulik</t>
  </si>
  <si>
    <t>Central Arctic (FB) Annual Harvest Totals</t>
  </si>
  <si>
    <t>Reporting Rates (%)</t>
  </si>
  <si>
    <t>Amadjuak</t>
  </si>
  <si>
    <t>Blacklead Island</t>
  </si>
  <si>
    <t>Iqaluit (Frobisher Bay)</t>
  </si>
  <si>
    <t>Kimmirut (Lake Harbour)</t>
  </si>
  <si>
    <t>Qikiqtarjuaq (Broughton Island)</t>
  </si>
  <si>
    <t>Reporting Rate (%)</t>
  </si>
  <si>
    <t>Central Arctic (SEB) Annual Harvest Totals</t>
  </si>
  <si>
    <t>Ccommunity/Posts</t>
  </si>
  <si>
    <t>Arviat (Eskimo Point)</t>
  </si>
  <si>
    <t>Churchill</t>
  </si>
  <si>
    <t>Coral Harbour + Coats Island</t>
  </si>
  <si>
    <t>Mansel Island</t>
  </si>
  <si>
    <t>Reporting (not including Churchill)</t>
  </si>
  <si>
    <t>Central Arctic (NWHB) Annual Harvest Totals</t>
  </si>
  <si>
    <t>(Churchill not included)</t>
  </si>
  <si>
    <t>Akulivik (Cape Smith)</t>
  </si>
  <si>
    <t>Aupaluk</t>
  </si>
  <si>
    <t>Ivujivik (Wolstenholme)</t>
  </si>
  <si>
    <t>Puvirnituq (Povungnituq)</t>
  </si>
  <si>
    <t>Quaqtaq  (Koartak, Cape Hopes Advance, Diana Bay)</t>
  </si>
  <si>
    <t>Salluit (Sugluk East, Sugluk West)</t>
  </si>
  <si>
    <t>Kangiksujuaq (Wakeham Bay, Stupart Bay)</t>
  </si>
  <si>
    <t>Community Reporting Rate (%)</t>
  </si>
  <si>
    <t xml:space="preserve"> Reporting Rates (%)</t>
  </si>
  <si>
    <t>Kangiksualujjuaq (George River)</t>
  </si>
  <si>
    <t>Kangirsuk (Payne Bay)</t>
  </si>
  <si>
    <t>Kuujjuaq (Fort Chimo)</t>
  </si>
  <si>
    <t>Tasiujaq (Leaf Bay, Baie-aux-Feuilles</t>
  </si>
  <si>
    <t xml:space="preserve">Nachvak, Labrador (59°04'N, 63°53'W) </t>
  </si>
  <si>
    <t>North and West Hudson Bay (NWHB)</t>
  </si>
  <si>
    <t>South and East Baffin (SEB)</t>
  </si>
  <si>
    <t>South Hudson Strait/ Ungava Bay/ Labrador (SHSUBL)</t>
  </si>
  <si>
    <t>South and East Hudson Bay (SEHB)</t>
  </si>
  <si>
    <t>High Arctic</t>
  </si>
  <si>
    <t>Central Arctic</t>
  </si>
  <si>
    <t>Low Arctic</t>
  </si>
  <si>
    <t>Eastern Canadian Arctic Total</t>
  </si>
  <si>
    <t>KEY TO CELL SHADINGS:</t>
  </si>
  <si>
    <r>
      <t>Grey shading</t>
    </r>
    <r>
      <rPr>
        <sz val="12"/>
        <rFont val="Times New Roman"/>
        <family val="1"/>
      </rPr>
      <t xml:space="preserve"> denotes the year a post or community was established, </t>
    </r>
    <r>
      <rPr>
        <b/>
        <sz val="12"/>
        <rFont val="Times New Roman"/>
        <family val="1"/>
      </rPr>
      <t>patterned grey shading</t>
    </r>
    <r>
      <rPr>
        <sz val="12"/>
        <rFont val="Times New Roman"/>
        <family val="1"/>
      </rPr>
      <t xml:space="preserve"> indicates subsequent closure.</t>
    </r>
  </si>
  <si>
    <t>WORKSHEETS:</t>
  </si>
  <si>
    <r>
      <t>Blank cells</t>
    </r>
    <r>
      <rPr>
        <sz val="12"/>
        <rFont val="Times New Roman"/>
        <family val="1"/>
      </rPr>
      <t xml:space="preserve"> denote years with no catch report.</t>
    </r>
  </si>
  <si>
    <r>
      <t>Blue shading</t>
    </r>
    <r>
      <rPr>
        <sz val="12"/>
        <rFont val="Times New Roman"/>
        <family val="1"/>
      </rPr>
      <t xml:space="preserve"> indicates that hide weights were used to estimate some or all of the annual catch.</t>
    </r>
  </si>
  <si>
    <r>
      <t>Green</t>
    </r>
    <r>
      <rPr>
        <sz val="12"/>
        <rFont val="Times New Roman"/>
        <family val="1"/>
      </rPr>
      <t xml:space="preserve"> shading indicates that "boatloads" were used to estimate some or all of the annual catch.</t>
    </r>
  </si>
  <si>
    <r>
      <t>Purple</t>
    </r>
    <r>
      <rPr>
        <sz val="12"/>
        <rFont val="Times New Roman"/>
        <family val="1"/>
      </rPr>
      <t xml:space="preserve"> shading indicates that ivory weights were used to estimate some or all of the annual catch.</t>
    </r>
  </si>
  <si>
    <r>
      <rPr>
        <b/>
        <sz val="12"/>
        <rFont val="Times New Roman"/>
        <family val="1"/>
      </rPr>
      <t>Pale Red</t>
    </r>
    <r>
      <rPr>
        <sz val="12"/>
        <rFont val="Times New Roman"/>
        <family val="1"/>
      </rPr>
      <t xml:space="preserve"> shading indicates that meat weights were used to estimate some or all of the annual catch.</t>
    </r>
  </si>
  <si>
    <t xml:space="preserve">To reduce gaps and overlaps in reporting, catch data were converted to follow the reporting year used most consistently over each period. The goal was to limit the number of transitions between reporting periods and thereby facilitate comparisons, particularly with ongoing catch reporting. Records earlier than 1903 have been reported by calendar year, although they typically correspond well to the Hudson's Bay Company (HBC) reporting year.  From 1903 to ca. 1948 the HBC records provide the most consistent catch reporting for Nunavut and Nunavik. The company’s annual reporting period, or “outfit”, extended from 1 June through 30 May, so the 1903 reporting year began on 1 June 1903 and ended on 30 May 1904. From ca. 1948 through 1971, the annual game reports prepared by Royal Canadian Mounted Police (RCMP) detachments provide the most consistent catch reporting in Nunavut. The RCMP’s annual reporting period extended from 1 July through 30 June, so the 1948 reporting year began on 1 July 1948. Since 1971, the government of Canada DFO has provided the most consistent reporting of walrus catches.  These reports use the Federal Government’s fiscal year, which is 1 April through 31 March, so the 1971 reporting year began on 1 April 1971. The Nunavik record since 1974 has been left as calendar year. Based on the 1974-1997 studies the difference between Makivik and DFO reporting years should be less than 1% and confined mostly to Kangisujuak and Kangirsuk. When differences were found between the DFO and Makivik data the higher value was used. </t>
  </si>
  <si>
    <r>
      <rPr>
        <b/>
        <sz val="12"/>
        <rFont val="Times New Roman"/>
        <family val="1"/>
      </rPr>
      <t>Community reporting:</t>
    </r>
    <r>
      <rPr>
        <sz val="12"/>
        <rFont val="Times New Roman"/>
        <family val="1"/>
      </rPr>
      <t xml:space="preserve">  The number of communities reporting is based on the presence of an established community or of a reporting agency with extant records. Catches by explorers and scientists are included but these individuals or agencies were not considered "communities" for reporting comparisons. Prior to their establishment, Inuit in these areas hunted walruses for their own use but typically had less access to larger boats (e.g., Peterheads) and fewer opportunities to trade walrus products. </t>
    </r>
  </si>
  <si>
    <t>Worksheet 2: High Arctic walrus population (Penny Strait-Lancaster Sound=PS-LS)</t>
  </si>
  <si>
    <t>Worksheet 3: Central Arctic walrus population (Foxe Basin=FB)</t>
  </si>
  <si>
    <t>Worksheet 4: Central Arctic walrus population (North and West Hudson Bay=NWHB)</t>
  </si>
  <si>
    <t>Worksheet 5: Central Arctic walrus population (South and East Baffin=SEB)</t>
  </si>
  <si>
    <t>Worksheet 6: Central Arctic walrus population (South Hudson Strait-Ungava Bay-Labrador=SHSUBL).</t>
  </si>
  <si>
    <t>Worksheet 7: Low Arctic walrus population.</t>
  </si>
  <si>
    <t>Worksheet 8: Overall harvest summary</t>
  </si>
  <si>
    <t>Worksheet 1: High Arctic walrus population (West Jones Sound-Baffin Bay=WJS-BB)</t>
  </si>
  <si>
    <r>
      <t>Grey</t>
    </r>
    <r>
      <rPr>
        <sz val="12"/>
        <rFont val="Times New Roman"/>
        <family val="1"/>
      </rPr>
      <t xml:space="preserve"> shading denotes the year a post or community was established,</t>
    </r>
    <r>
      <rPr>
        <b/>
        <sz val="12"/>
        <rFont val="Times New Roman"/>
        <family val="1"/>
      </rPr>
      <t xml:space="preserve"> patterned grey</t>
    </r>
    <r>
      <rPr>
        <sz val="12"/>
        <rFont val="Times New Roman"/>
        <family val="1"/>
      </rPr>
      <t xml:space="preserve"> shading indicates subsequent closure. The Hudson's Bay Company post at Igloolik opened in 1938, closed in 1943, and re-opened in 1948 (HBC Archives Post Histories:  Igloolik).</t>
    </r>
  </si>
  <si>
    <t>Present (not including Churchill)</t>
  </si>
  <si>
    <r>
      <rPr>
        <b/>
        <sz val="12"/>
        <rFont val="Times New Roman"/>
        <family val="1"/>
      </rPr>
      <t>Community reporting:</t>
    </r>
    <r>
      <rPr>
        <sz val="12"/>
        <rFont val="Times New Roman"/>
        <family val="1"/>
      </rPr>
      <t xml:space="preserve">  The number of communities reporting is based on the presence of an established community or of a reporting agency with extant records. Catches by explorers and scientists are included but these individuals or agencies were not considered "communities" for reporting comparisons. Prior to their establishment, Inuit in these areas hunted walruses for their own use but typically had less access to larger boats (e.g., Peterheads) and fewer opportunities to trade walrus products. The HBC post at Amadjuak operated from 1921 to 1934 and the post at Blacklead Island operated from 1921 to 1936.</t>
    </r>
  </si>
  <si>
    <t>Central Arctic (SHSUBL) Annual Harvest Totals</t>
  </si>
  <si>
    <t>High Arctic (PS-LS) Annual Harvest Totals</t>
  </si>
  <si>
    <t>eastern Ellesmere Isl.
(Alexandra Fd, Bache Pen.)</t>
  </si>
  <si>
    <t>High Arctic (WJS-BB) Annual Harvest Totals</t>
  </si>
  <si>
    <t>Low Arctic Annual Harvest Totals</t>
  </si>
  <si>
    <r>
      <t>Grey shading</t>
    </r>
    <r>
      <rPr>
        <sz val="12"/>
        <rFont val="Times New Roman"/>
        <family val="1"/>
      </rPr>
      <t xml:space="preserve"> denotes the year a post or community was established. The Hudson's Bay Company has operated a post at Kuujjuarapik on and off since 1813.</t>
    </r>
  </si>
  <si>
    <t>Supplement 4. Subsistence and land-based commercial catches of walruses from the eastern Canadian Arctic,  and community reporting rates.  Worksheet 1: High Arctic (WJS-BB) walrus population. See below for explanatory notes.</t>
  </si>
  <si>
    <t>Supplement 4. Subsistence and land-based commercial catches of walruses from the eastern Canadian Arctic,  and community reporting rates.  Worksheet 2: High Arctic (PS-LS) walrus population. See below for explanatory notes.</t>
  </si>
  <si>
    <t>Supplement 4. Subsistence and land-based commercial catches of walruses from the eastern Canadian Arctic, and community reporting rates.  Worksheet 3: Central Arctic walrus population (Foxe Basin=FB). See below for explanatory notes.</t>
  </si>
  <si>
    <t>Supplement 4. Subsistence and land-based commercial catches of walruses from the eastern Canadian Arctic, and community reporting rates.  Worksheet 4: Central Arctic walrus population (North and West Hudson Bay=NWHB). See below for explanatory notes.</t>
  </si>
  <si>
    <t>Supplement 4. Subsistence and land-based commercial catches of walruses from the eastern Canadian Arctic,  and community reporting rates.  Worksheet 5: Central Arctic walrus population (South and East Baffin=SEB). See below for explanatory notes.</t>
  </si>
  <si>
    <t>Supplement 4. Subsistence and land-based commercial catches of walruses from the eastern Canadian Arctic, and community reporting rates.  Worksheet 6: Central Arctic walrus population (South Hudson Strait-Ungava Bay-Labrador=SHSUBL). See below for explanatory notes.</t>
  </si>
  <si>
    <t>Supplement 4. Subsistence and land-based commercial catches of walruses from the eastern Canadian Arctic, with annual community reporting rates.  Worksheet 7: Low Arctic walrus population. See below for explanatory notes.</t>
  </si>
  <si>
    <t>Supplement 4. Subsistence and land-based commercial catches of walrused from the eastern Canadian Arctic.  Worksheet 8: Overall harvest summary. Totals do not include catches by sport hunts.</t>
  </si>
  <si>
    <t>This supplement presents the subsistence and land-based commercial catch data compiled for this work. These totals do not include catches by sport hunts, which are tabulated in Supplement 5. Annual landed catch data  are presented by community, stock, and population in a series of seven worksheets. Variation over time in the calendar period used to report catch data is a source of uncertainty for inter-annual and regional catch comparisons. The different periods used and the resultant uncertainty are discussed briefly below and in detail in the main report.</t>
  </si>
  <si>
    <t>Killiniq, Nunavut (Port Burwell) +Tarpangajuq</t>
  </si>
  <si>
    <t>Community/Post Harvests (Located in Nunavik unless otherwise noted.)</t>
  </si>
  <si>
    <t xml:space="preserve">From Stewart DB, Higdon JW, Reeves RR, and Stewart REA (2014) A catch history for Atlantic walruses (Odobenus rosmarus rosmarus) in the eastern Canadian Arctic. NAMMCO Scientific Publications. Volume 9. doi: http://dx.doi.org/10.7557/3.3065 </t>
  </si>
  <si>
    <t>Supplement 4: Subsistence and land-based commercial catches of walruses from the eastern Canadian Arctic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</si>
</sst>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m/dd;@"/>
    <numFmt numFmtId="173" formatCode="0.0000"/>
    <numFmt numFmtId="174" formatCode="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s>
  <fonts count="53">
    <font>
      <sz val="10"/>
      <name val="Arial"/>
      <family val="0"/>
    </font>
    <font>
      <sz val="12"/>
      <color indexed="8"/>
      <name val="Calibri"/>
      <family val="2"/>
    </font>
    <font>
      <sz val="8"/>
      <name val="Arial"/>
      <family val="2"/>
    </font>
    <font>
      <b/>
      <sz val="10"/>
      <name val="Arial"/>
      <family val="2"/>
    </font>
    <font>
      <sz val="11"/>
      <name val="Arial"/>
      <family val="2"/>
    </font>
    <font>
      <b/>
      <sz val="9"/>
      <name val="Arial"/>
      <family val="2"/>
    </font>
    <font>
      <sz val="9"/>
      <name val="Arial"/>
      <family val="2"/>
    </font>
    <font>
      <b/>
      <sz val="11"/>
      <name val="Arial"/>
      <family val="2"/>
    </font>
    <font>
      <b/>
      <sz val="12"/>
      <name val="Times New Roman"/>
      <family val="1"/>
    </font>
    <font>
      <sz val="12"/>
      <name val="Times New Roman"/>
      <family val="1"/>
    </font>
    <font>
      <sz val="10"/>
      <name val="Cambria"/>
      <family val="1"/>
    </font>
    <font>
      <sz val="8"/>
      <name val="Times New Roman"/>
      <family val="1"/>
    </font>
    <font>
      <sz val="10"/>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u val="single"/>
      <sz val="10"/>
      <color indexed="39"/>
      <name val="Arial"/>
      <family val="2"/>
    </font>
    <font>
      <u val="single"/>
      <sz val="10"/>
      <color indexed="36"/>
      <name val="Arial"/>
      <family val="2"/>
    </font>
    <font>
      <u val="single"/>
      <sz val="10"/>
      <color indexed="39"/>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u val="single"/>
      <sz val="10"/>
      <color theme="1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theme="3" tint="0.5999900102615356"/>
        <bgColor indexed="64"/>
      </patternFill>
    </fill>
    <fill>
      <patternFill patternType="gray0625">
        <bgColor theme="0" tint="-0.24997000396251678"/>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double"/>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8">
    <xf numFmtId="0" fontId="0" fillId="0" borderId="0" xfId="0" applyAlignment="1">
      <alignment/>
    </xf>
    <xf numFmtId="0" fontId="4" fillId="0" borderId="0" xfId="0" applyFont="1" applyAlignment="1">
      <alignment/>
    </xf>
    <xf numFmtId="0" fontId="0" fillId="0" borderId="0" xfId="0" applyFill="1" applyAlignment="1">
      <alignment/>
    </xf>
    <xf numFmtId="0" fontId="4" fillId="0" borderId="0" xfId="0" applyFont="1" applyFill="1" applyAlignment="1">
      <alignment horizontal="right"/>
    </xf>
    <xf numFmtId="12" fontId="2" fillId="0" borderId="0" xfId="0" applyNumberFormat="1" applyFont="1" applyAlignment="1">
      <alignment vertical="top" wrapText="1"/>
    </xf>
    <xf numFmtId="12" fontId="2" fillId="0" borderId="0" xfId="0" applyNumberFormat="1" applyFont="1" applyAlignment="1">
      <alignment horizontal="center" vertical="top" wrapText="1"/>
    </xf>
    <xf numFmtId="0" fontId="0" fillId="0" borderId="0" xfId="0" applyAlignment="1">
      <alignment vertical="top"/>
    </xf>
    <xf numFmtId="0" fontId="4" fillId="0" borderId="0" xfId="0" applyFont="1" applyAlignment="1">
      <alignment vertical="top"/>
    </xf>
    <xf numFmtId="0" fontId="4" fillId="0" borderId="0" xfId="0" applyFont="1" applyAlignment="1">
      <alignment horizontal="center" vertical="top" wrapText="1"/>
    </xf>
    <xf numFmtId="0" fontId="7" fillId="0" borderId="0" xfId="0" applyFont="1" applyFill="1" applyBorder="1" applyAlignment="1">
      <alignment horizontal="center" vertical="top" wrapText="1"/>
    </xf>
    <xf numFmtId="0" fontId="4" fillId="0" borderId="0" xfId="0" applyFont="1" applyAlignment="1">
      <alignment horizontal="center" vertical="top"/>
    </xf>
    <xf numFmtId="0" fontId="0" fillId="0" borderId="0" xfId="0" applyAlignment="1">
      <alignment horizontal="center" vertical="top"/>
    </xf>
    <xf numFmtId="1" fontId="0" fillId="0" borderId="0" xfId="0" applyNumberFormat="1" applyAlignment="1">
      <alignment/>
    </xf>
    <xf numFmtId="1" fontId="0" fillId="0" borderId="0" xfId="0" applyNumberFormat="1" applyFill="1" applyAlignment="1">
      <alignment/>
    </xf>
    <xf numFmtId="0" fontId="0" fillId="0" borderId="0" xfId="0" applyFont="1" applyAlignment="1">
      <alignment/>
    </xf>
    <xf numFmtId="0" fontId="0" fillId="0" borderId="0" xfId="0" applyFont="1" applyFill="1" applyAlignment="1">
      <alignment horizontal="right" vertical="top"/>
    </xf>
    <xf numFmtId="12" fontId="0" fillId="0" borderId="0" xfId="0" applyNumberFormat="1" applyFont="1" applyFill="1" applyAlignment="1">
      <alignment horizontal="right" vertical="top" wrapText="1"/>
    </xf>
    <xf numFmtId="0" fontId="0" fillId="0" borderId="0" xfId="0" applyFont="1" applyAlignment="1">
      <alignment horizontal="right" vertical="top"/>
    </xf>
    <xf numFmtId="1" fontId="0" fillId="0" borderId="0" xfId="0" applyNumberFormat="1" applyFont="1" applyFill="1" applyBorder="1" applyAlignment="1">
      <alignment horizontal="right" vertical="top" wrapText="1"/>
    </xf>
    <xf numFmtId="0" fontId="0" fillId="0" borderId="0" xfId="0" applyAlignment="1">
      <alignment vertical="top" wrapText="1"/>
    </xf>
    <xf numFmtId="0" fontId="0" fillId="0" borderId="0" xfId="0" applyAlignment="1">
      <alignment wrapText="1"/>
    </xf>
    <xf numFmtId="0" fontId="4" fillId="0" borderId="0" xfId="0" applyFont="1" applyFill="1" applyAlignment="1">
      <alignment horizontal="center" vertical="top"/>
    </xf>
    <xf numFmtId="0" fontId="0" fillId="0" borderId="0" xfId="0" applyFont="1" applyBorder="1" applyAlignment="1">
      <alignment/>
    </xf>
    <xf numFmtId="0" fontId="0" fillId="0" borderId="0" xfId="0" applyFont="1" applyFill="1" applyAlignment="1">
      <alignment/>
    </xf>
    <xf numFmtId="0" fontId="0" fillId="33" borderId="0" xfId="0" applyFill="1" applyAlignment="1">
      <alignment/>
    </xf>
    <xf numFmtId="1" fontId="0" fillId="0" borderId="0" xfId="0" applyNumberFormat="1" applyFont="1" applyFill="1" applyAlignment="1">
      <alignment horizontal="right" vertical="top"/>
    </xf>
    <xf numFmtId="0" fontId="0" fillId="0" borderId="0" xfId="0" applyFill="1" applyAlignment="1">
      <alignment horizontal="right" vertical="top"/>
    </xf>
    <xf numFmtId="0" fontId="0" fillId="0" borderId="0" xfId="0" applyFont="1" applyFill="1" applyBorder="1" applyAlignment="1">
      <alignment horizontal="right" vertical="top"/>
    </xf>
    <xf numFmtId="0" fontId="0" fillId="0" borderId="0" xfId="0" applyFont="1" applyAlignment="1">
      <alignment horizontal="left" vertical="top"/>
    </xf>
    <xf numFmtId="0" fontId="0" fillId="0" borderId="0" xfId="0" applyFill="1" applyAlignment="1">
      <alignment horizontal="center" vertical="top"/>
    </xf>
    <xf numFmtId="0" fontId="0" fillId="0" borderId="0" xfId="0" applyFont="1" applyAlignment="1">
      <alignment vertical="top"/>
    </xf>
    <xf numFmtId="0" fontId="0" fillId="0" borderId="0" xfId="0" applyFill="1" applyBorder="1" applyAlignment="1">
      <alignment vertical="top"/>
    </xf>
    <xf numFmtId="1" fontId="0" fillId="0" borderId="0" xfId="0" applyNumberFormat="1" applyFill="1" applyAlignment="1">
      <alignment horizontal="right" vertical="top" wrapText="1"/>
    </xf>
    <xf numFmtId="1" fontId="0" fillId="0" borderId="0" xfId="0" applyNumberFormat="1" applyFont="1" applyFill="1" applyBorder="1" applyAlignment="1">
      <alignment horizontal="right" vertical="top"/>
    </xf>
    <xf numFmtId="0" fontId="0" fillId="0" borderId="0" xfId="0" applyFill="1" applyBorder="1" applyAlignment="1">
      <alignment horizontal="center" vertical="top"/>
    </xf>
    <xf numFmtId="0" fontId="0" fillId="0" borderId="0" xfId="0" applyFill="1" applyBorder="1" applyAlignment="1">
      <alignment horizontal="right" vertical="top"/>
    </xf>
    <xf numFmtId="9" fontId="0" fillId="0" borderId="0" xfId="59" applyFont="1" applyAlignment="1">
      <alignment/>
    </xf>
    <xf numFmtId="9" fontId="0" fillId="0" borderId="0" xfId="59" applyFont="1" applyAlignment="1">
      <alignment horizontal="right" vertical="top"/>
    </xf>
    <xf numFmtId="9" fontId="0" fillId="0" borderId="0" xfId="59" applyFont="1" applyFill="1" applyAlignment="1">
      <alignment horizontal="right" vertical="top"/>
    </xf>
    <xf numFmtId="0" fontId="0" fillId="0" borderId="0" xfId="59" applyNumberFormat="1" applyFont="1" applyAlignment="1">
      <alignment horizontal="right" vertical="top"/>
    </xf>
    <xf numFmtId="0" fontId="3" fillId="0" borderId="10" xfId="0" applyFont="1" applyFill="1" applyBorder="1" applyAlignment="1">
      <alignment horizontal="center" vertical="center"/>
    </xf>
    <xf numFmtId="0" fontId="8" fillId="0" borderId="0" xfId="0" applyFont="1" applyAlignment="1">
      <alignment vertical="top"/>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0" xfId="0" applyFont="1" applyBorder="1" applyAlignment="1">
      <alignment horizontal="center" vertical="top"/>
    </xf>
    <xf numFmtId="0" fontId="9" fillId="0" borderId="0" xfId="0" applyFont="1" applyFill="1" applyAlignment="1">
      <alignment horizontal="center" vertical="top" wrapText="1"/>
    </xf>
    <xf numFmtId="0" fontId="9" fillId="0" borderId="0" xfId="0" applyFont="1" applyFill="1" applyBorder="1" applyAlignment="1">
      <alignment horizontal="center" vertical="top" wrapText="1"/>
    </xf>
    <xf numFmtId="1" fontId="9" fillId="0" borderId="0" xfId="0" applyNumberFormat="1" applyFont="1" applyFill="1" applyAlignment="1">
      <alignment horizontal="center" vertical="top" wrapText="1"/>
    </xf>
    <xf numFmtId="1" fontId="9" fillId="0" borderId="0" xfId="0" applyNumberFormat="1" applyFont="1" applyFill="1" applyBorder="1" applyAlignment="1">
      <alignment horizontal="center" vertical="top" wrapText="1"/>
    </xf>
    <xf numFmtId="0" fontId="9" fillId="34" borderId="0" xfId="0" applyFont="1" applyFill="1" applyAlignment="1">
      <alignment horizontal="center" vertical="top" wrapText="1"/>
    </xf>
    <xf numFmtId="0" fontId="9" fillId="0" borderId="0" xfId="0" applyFont="1" applyFill="1" applyAlignment="1">
      <alignment horizontal="center" vertical="top"/>
    </xf>
    <xf numFmtId="0" fontId="9" fillId="0" borderId="11" xfId="0" applyFont="1" applyBorder="1" applyAlignment="1">
      <alignment horizontal="center" vertical="top"/>
    </xf>
    <xf numFmtId="0" fontId="9" fillId="0" borderId="11" xfId="0" applyFont="1" applyBorder="1" applyAlignment="1">
      <alignment horizontal="center" vertical="top" wrapText="1"/>
    </xf>
    <xf numFmtId="0" fontId="8" fillId="0" borderId="0" xfId="0" applyFont="1" applyAlignment="1">
      <alignment horizontal="right" vertical="top"/>
    </xf>
    <xf numFmtId="0" fontId="9" fillId="0" borderId="12" xfId="0" applyFont="1" applyBorder="1" applyAlignment="1">
      <alignment horizontal="center" vertical="top"/>
    </xf>
    <xf numFmtId="0" fontId="9" fillId="0" borderId="12" xfId="0" applyFont="1" applyBorder="1" applyAlignment="1">
      <alignment horizontal="center" vertical="top" wrapText="1"/>
    </xf>
    <xf numFmtId="0" fontId="9" fillId="34" borderId="12" xfId="0" applyFont="1" applyFill="1" applyBorder="1" applyAlignment="1">
      <alignment horizontal="center" vertical="top" wrapText="1"/>
    </xf>
    <xf numFmtId="0" fontId="9" fillId="0" borderId="12" xfId="0" applyFont="1" applyFill="1" applyBorder="1" applyAlignment="1">
      <alignment horizontal="center" vertical="top"/>
    </xf>
    <xf numFmtId="0" fontId="9" fillId="0" borderId="13" xfId="0" applyFont="1" applyBorder="1" applyAlignment="1">
      <alignment horizontal="center" vertical="top"/>
    </xf>
    <xf numFmtId="0" fontId="9" fillId="0" borderId="13" xfId="0" applyFont="1" applyBorder="1" applyAlignment="1">
      <alignment horizontal="center" vertical="top" wrapText="1"/>
    </xf>
    <xf numFmtId="0" fontId="9" fillId="0" borderId="13" xfId="0" applyFont="1" applyFill="1" applyBorder="1" applyAlignment="1">
      <alignment horizontal="center" vertical="top" wrapText="1"/>
    </xf>
    <xf numFmtId="0" fontId="9" fillId="0" borderId="13" xfId="0" applyFont="1" applyFill="1" applyBorder="1" applyAlignment="1">
      <alignment horizontal="center" vertical="top"/>
    </xf>
    <xf numFmtId="0" fontId="9" fillId="0" borderId="13" xfId="0" applyFont="1" applyBorder="1" applyAlignment="1">
      <alignment vertical="top"/>
    </xf>
    <xf numFmtId="0" fontId="9" fillId="0" borderId="11" xfId="0" applyFont="1" applyBorder="1" applyAlignment="1">
      <alignment vertical="top"/>
    </xf>
    <xf numFmtId="0" fontId="9" fillId="0" borderId="0" xfId="0" applyFont="1" applyAlignment="1">
      <alignment horizontal="left" vertical="top" wrapText="1"/>
    </xf>
    <xf numFmtId="0" fontId="8" fillId="0" borderId="14" xfId="0" applyFont="1" applyFill="1" applyBorder="1" applyAlignment="1">
      <alignment horizontal="center" vertical="center" wrapText="1"/>
    </xf>
    <xf numFmtId="0" fontId="9" fillId="0" borderId="0" xfId="0" applyFont="1" applyAlignment="1">
      <alignment wrapText="1"/>
    </xf>
    <xf numFmtId="0" fontId="9" fillId="0" borderId="0" xfId="0" applyFont="1" applyAlignment="1">
      <alignment/>
    </xf>
    <xf numFmtId="0" fontId="8" fillId="0" borderId="11" xfId="0" applyFont="1" applyBorder="1" applyAlignment="1">
      <alignment horizontal="center" vertical="center"/>
    </xf>
    <xf numFmtId="0" fontId="9" fillId="0" borderId="0" xfId="0" applyFont="1" applyAlignment="1">
      <alignment horizontal="center"/>
    </xf>
    <xf numFmtId="0" fontId="9" fillId="0" borderId="0" xfId="0" applyFont="1" applyFill="1" applyAlignment="1">
      <alignment horizontal="right" vertical="top"/>
    </xf>
    <xf numFmtId="0" fontId="9" fillId="0" borderId="0" xfId="0" applyFont="1" applyFill="1" applyAlignment="1">
      <alignment/>
    </xf>
    <xf numFmtId="0" fontId="9" fillId="0" borderId="11" xfId="0" applyFont="1" applyBorder="1" applyAlignment="1">
      <alignment horizontal="center"/>
    </xf>
    <xf numFmtId="0" fontId="9" fillId="0" borderId="11" xfId="0" applyFont="1" applyBorder="1" applyAlignment="1">
      <alignment/>
    </xf>
    <xf numFmtId="0" fontId="9" fillId="0" borderId="0" xfId="0" applyFont="1" applyAlignment="1">
      <alignment horizontal="right" vertical="top"/>
    </xf>
    <xf numFmtId="0" fontId="8" fillId="0" borderId="0" xfId="0" applyFont="1" applyAlignment="1">
      <alignment horizontal="center" vertical="top"/>
    </xf>
    <xf numFmtId="0" fontId="9" fillId="0" borderId="13" xfId="0" applyFont="1" applyBorder="1" applyAlignment="1">
      <alignment horizontal="center"/>
    </xf>
    <xf numFmtId="0" fontId="8" fillId="0" borderId="0" xfId="0" applyFont="1" applyAlignment="1">
      <alignment horizontal="center"/>
    </xf>
    <xf numFmtId="0" fontId="9" fillId="0" borderId="0" xfId="0" applyFont="1" applyFill="1" applyAlignment="1">
      <alignment vertical="top" wrapText="1"/>
    </xf>
    <xf numFmtId="0" fontId="9" fillId="0" borderId="0" xfId="0" applyFont="1" applyBorder="1" applyAlignment="1">
      <alignment vertical="top"/>
    </xf>
    <xf numFmtId="0" fontId="8"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34" borderId="0" xfId="0" applyFont="1" applyFill="1" applyAlignment="1">
      <alignment horizontal="center" vertical="top"/>
    </xf>
    <xf numFmtId="0" fontId="9" fillId="18" borderId="0" xfId="0" applyFont="1" applyFill="1" applyAlignment="1">
      <alignment vertical="top" wrapText="1"/>
    </xf>
    <xf numFmtId="0" fontId="9" fillId="18" borderId="0" xfId="0" applyFont="1" applyFill="1" applyAlignment="1">
      <alignment horizontal="center" vertical="top" wrapText="1"/>
    </xf>
    <xf numFmtId="0" fontId="9" fillId="34" borderId="0" xfId="0" applyFont="1" applyFill="1" applyAlignment="1">
      <alignment vertical="top"/>
    </xf>
    <xf numFmtId="0" fontId="9" fillId="0" borderId="0" xfId="0" applyFont="1" applyBorder="1" applyAlignment="1">
      <alignment horizontal="center" vertical="top" wrapText="1"/>
    </xf>
    <xf numFmtId="0" fontId="9" fillId="0" borderId="12" xfId="0" applyFont="1" applyBorder="1" applyAlignment="1">
      <alignment vertical="top"/>
    </xf>
    <xf numFmtId="0" fontId="8" fillId="0" borderId="0" xfId="0" applyFont="1" applyAlignment="1">
      <alignment horizontal="center" vertical="top" wrapText="1"/>
    </xf>
    <xf numFmtId="12" fontId="8" fillId="0" borderId="0" xfId="0" applyNumberFormat="1" applyFont="1" applyFill="1" applyAlignment="1">
      <alignment horizontal="right" vertical="top" wrapText="1"/>
    </xf>
    <xf numFmtId="12" fontId="8" fillId="0" borderId="11" xfId="0" applyNumberFormat="1" applyFont="1" applyBorder="1" applyAlignment="1">
      <alignment horizontal="center" vertical="center" wrapText="1"/>
    </xf>
    <xf numFmtId="0" fontId="9" fillId="0" borderId="0" xfId="0" applyFont="1" applyFill="1" applyBorder="1" applyAlignment="1">
      <alignment horizontal="center"/>
    </xf>
    <xf numFmtId="9" fontId="9" fillId="0" borderId="0" xfId="59" applyNumberFormat="1" applyFont="1" applyAlignment="1">
      <alignment horizontal="center" vertical="top"/>
    </xf>
    <xf numFmtId="0" fontId="9" fillId="0" borderId="0" xfId="0" applyFont="1" applyFill="1" applyAlignment="1">
      <alignment horizontal="center"/>
    </xf>
    <xf numFmtId="0" fontId="9" fillId="34" borderId="0" xfId="0" applyFont="1" applyFill="1" applyAlignment="1">
      <alignment horizontal="center"/>
    </xf>
    <xf numFmtId="9" fontId="9" fillId="0" borderId="13" xfId="59" applyNumberFormat="1" applyFont="1" applyBorder="1" applyAlignment="1">
      <alignment horizontal="center" vertical="top"/>
    </xf>
    <xf numFmtId="0" fontId="8" fillId="0" borderId="11" xfId="0" applyFont="1" applyFill="1" applyBorder="1" applyAlignment="1">
      <alignment horizontal="center" vertical="center"/>
    </xf>
    <xf numFmtId="9" fontId="9" fillId="0" borderId="0" xfId="59" applyNumberFormat="1" applyFont="1" applyFill="1" applyAlignment="1">
      <alignment horizontal="center" vertical="top"/>
    </xf>
    <xf numFmtId="1" fontId="9" fillId="34" borderId="0" xfId="0" applyNumberFormat="1" applyFont="1" applyFill="1" applyBorder="1" applyAlignment="1">
      <alignment horizontal="center" vertical="top" wrapText="1"/>
    </xf>
    <xf numFmtId="1" fontId="9" fillId="10" borderId="0" xfId="0" applyNumberFormat="1" applyFont="1" applyFill="1" applyBorder="1" applyAlignment="1">
      <alignment horizontal="center" vertical="top" wrapText="1"/>
    </xf>
    <xf numFmtId="1" fontId="9" fillId="35" borderId="0" xfId="0" applyNumberFormat="1" applyFont="1" applyFill="1" applyBorder="1" applyAlignment="1">
      <alignment horizontal="center" vertical="top" wrapText="1"/>
    </xf>
    <xf numFmtId="1" fontId="9" fillId="11" borderId="0" xfId="0" applyNumberFormat="1" applyFont="1" applyFill="1" applyBorder="1" applyAlignment="1">
      <alignment horizontal="center" vertical="top" wrapText="1"/>
    </xf>
    <xf numFmtId="1" fontId="9" fillId="0" borderId="13" xfId="0" applyNumberFormat="1" applyFont="1" applyFill="1" applyBorder="1" applyAlignment="1">
      <alignment horizontal="center" vertical="top" wrapText="1"/>
    </xf>
    <xf numFmtId="1" fontId="8" fillId="0" borderId="0" xfId="0" applyNumberFormat="1" applyFont="1" applyFill="1" applyBorder="1" applyAlignment="1">
      <alignment horizontal="center" vertical="top" wrapText="1"/>
    </xf>
    <xf numFmtId="9" fontId="8" fillId="0" borderId="0" xfId="0" applyNumberFormat="1" applyFont="1" applyAlignment="1">
      <alignment horizontal="center" vertical="top"/>
    </xf>
    <xf numFmtId="0" fontId="9" fillId="0" borderId="11" xfId="0" applyFont="1" applyFill="1" applyBorder="1" applyAlignment="1">
      <alignment horizontal="center"/>
    </xf>
    <xf numFmtId="12" fontId="9" fillId="0" borderId="12" xfId="0" applyNumberFormat="1" applyFont="1" applyFill="1" applyBorder="1" applyAlignment="1">
      <alignment horizontal="right" vertical="top" wrapText="1"/>
    </xf>
    <xf numFmtId="12" fontId="9" fillId="0" borderId="13" xfId="0" applyNumberFormat="1" applyFont="1" applyFill="1" applyBorder="1" applyAlignment="1">
      <alignment horizontal="right" vertical="top" wrapText="1"/>
    </xf>
    <xf numFmtId="0" fontId="8" fillId="0" borderId="0" xfId="0" applyFont="1" applyBorder="1" applyAlignment="1">
      <alignment horizontal="left" vertical="top" wrapText="1"/>
    </xf>
    <xf numFmtId="1" fontId="9" fillId="8" borderId="0" xfId="0" applyNumberFormat="1" applyFont="1" applyFill="1" applyBorder="1" applyAlignment="1">
      <alignment horizontal="center" vertical="top" wrapText="1"/>
    </xf>
    <xf numFmtId="1" fontId="9" fillId="0" borderId="0" xfId="0" applyNumberFormat="1" applyFont="1" applyFill="1" applyAlignment="1">
      <alignment horizontal="center"/>
    </xf>
    <xf numFmtId="1" fontId="9" fillId="11" borderId="0" xfId="0" applyNumberFormat="1" applyFont="1" applyFill="1" applyAlignment="1">
      <alignment horizontal="center"/>
    </xf>
    <xf numFmtId="1" fontId="9" fillId="0" borderId="0" xfId="0" applyNumberFormat="1" applyFont="1" applyFill="1" applyAlignment="1">
      <alignment horizontal="center" vertical="top"/>
    </xf>
    <xf numFmtId="12" fontId="9" fillId="0" borderId="0" xfId="0" applyNumberFormat="1" applyFont="1" applyFill="1" applyAlignment="1">
      <alignment horizontal="center" vertical="top" wrapText="1"/>
    </xf>
    <xf numFmtId="12" fontId="9" fillId="0" borderId="12" xfId="0" applyNumberFormat="1" applyFont="1" applyFill="1" applyBorder="1" applyAlignment="1">
      <alignment horizontal="center" vertical="top" wrapText="1"/>
    </xf>
    <xf numFmtId="1" fontId="9" fillId="0" borderId="12" xfId="0" applyNumberFormat="1" applyFont="1" applyFill="1" applyBorder="1" applyAlignment="1">
      <alignment horizontal="center" vertical="top" wrapText="1"/>
    </xf>
    <xf numFmtId="1" fontId="9" fillId="34" borderId="12" xfId="0" applyNumberFormat="1" applyFont="1" applyFill="1" applyBorder="1" applyAlignment="1">
      <alignment horizontal="center" vertical="top" wrapText="1"/>
    </xf>
    <xf numFmtId="12" fontId="9" fillId="0" borderId="13" xfId="0" applyNumberFormat="1" applyFont="1" applyFill="1" applyBorder="1" applyAlignment="1">
      <alignment horizontal="center" vertical="top" wrapText="1"/>
    </xf>
    <xf numFmtId="9" fontId="9" fillId="0" borderId="0" xfId="0" applyNumberFormat="1" applyFont="1" applyAlignment="1">
      <alignment horizontal="center" vertical="top"/>
    </xf>
    <xf numFmtId="12" fontId="8" fillId="0" borderId="11" xfId="0" applyNumberFormat="1" applyFont="1" applyFill="1" applyBorder="1" applyAlignment="1">
      <alignment horizontal="center" vertical="top" wrapText="1"/>
    </xf>
    <xf numFmtId="1" fontId="9" fillId="0" borderId="11" xfId="0" applyNumberFormat="1" applyFont="1" applyFill="1" applyBorder="1" applyAlignment="1">
      <alignment horizontal="center" vertical="top" wrapText="1"/>
    </xf>
    <xf numFmtId="0" fontId="9" fillId="0" borderId="11" xfId="0" applyFont="1" applyBorder="1" applyAlignment="1">
      <alignment horizontal="left" vertical="top"/>
    </xf>
    <xf numFmtId="1" fontId="9" fillId="9" borderId="0" xfId="0" applyNumberFormat="1" applyFont="1" applyFill="1" applyBorder="1" applyAlignment="1">
      <alignment horizontal="center" vertical="top" wrapText="1"/>
    </xf>
    <xf numFmtId="12" fontId="8" fillId="0" borderId="0" xfId="0" applyNumberFormat="1" applyFont="1" applyFill="1" applyBorder="1" applyAlignment="1">
      <alignment horizontal="center" vertical="top" wrapText="1"/>
    </xf>
    <xf numFmtId="9" fontId="9" fillId="0" borderId="0" xfId="0" applyNumberFormat="1" applyFont="1" applyFill="1" applyBorder="1" applyAlignment="1">
      <alignment horizontal="center" vertical="top"/>
    </xf>
    <xf numFmtId="0" fontId="9" fillId="0" borderId="11" xfId="0" applyFont="1" applyBorder="1" applyAlignment="1">
      <alignment horizontal="center" wrapText="1"/>
    </xf>
    <xf numFmtId="0" fontId="9" fillId="0" borderId="0" xfId="0" applyFont="1" applyAlignment="1">
      <alignment horizontal="center" wrapText="1"/>
    </xf>
    <xf numFmtId="12" fontId="8" fillId="0" borderId="14" xfId="0" applyNumberFormat="1" applyFont="1" applyBorder="1" applyAlignment="1">
      <alignment horizontal="center" vertical="center" wrapText="1"/>
    </xf>
    <xf numFmtId="1" fontId="9" fillId="0" borderId="12" xfId="0" applyNumberFormat="1" applyFont="1" applyFill="1" applyBorder="1" applyAlignment="1">
      <alignment horizontal="center" vertical="top"/>
    </xf>
    <xf numFmtId="1" fontId="9" fillId="0" borderId="13" xfId="0" applyNumberFormat="1" applyFont="1" applyFill="1" applyBorder="1" applyAlignment="1">
      <alignment horizontal="center" vertical="top"/>
    </xf>
    <xf numFmtId="0" fontId="3" fillId="0" borderId="15" xfId="0" applyFont="1" applyFill="1" applyBorder="1" applyAlignment="1">
      <alignment horizontal="center" vertical="center"/>
    </xf>
    <xf numFmtId="12" fontId="3" fillId="0" borderId="10"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0"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1" xfId="0" applyFont="1" applyFill="1" applyBorder="1" applyAlignment="1">
      <alignment horizontal="center" vertical="center"/>
    </xf>
    <xf numFmtId="12" fontId="3" fillId="0" borderId="14" xfId="0" applyNumberFormat="1" applyFont="1" applyFill="1" applyBorder="1" applyAlignment="1">
      <alignment horizontal="center" vertical="center" wrapText="1"/>
    </xf>
    <xf numFmtId="12" fontId="3" fillId="0" borderId="11" xfId="0" applyNumberFormat="1" applyFont="1" applyFill="1" applyBorder="1" applyAlignment="1">
      <alignment horizontal="center" vertical="center" wrapText="1"/>
    </xf>
    <xf numFmtId="0" fontId="9" fillId="36" borderId="0" xfId="0" applyFont="1" applyFill="1" applyAlignment="1">
      <alignment vertical="top"/>
    </xf>
    <xf numFmtId="0" fontId="9" fillId="36" borderId="0" xfId="0" applyFont="1" applyFill="1" applyAlignment="1">
      <alignment horizontal="center" vertical="top"/>
    </xf>
    <xf numFmtId="0" fontId="9" fillId="34" borderId="0" xfId="0" applyFont="1" applyFill="1" applyAlignment="1">
      <alignment horizontal="center" vertical="top"/>
    </xf>
    <xf numFmtId="0" fontId="9" fillId="34" borderId="0" xfId="0" applyFont="1" applyFill="1" applyAlignment="1">
      <alignment horizontal="center" vertical="top" wrapText="1"/>
    </xf>
    <xf numFmtId="0" fontId="9" fillId="36" borderId="0" xfId="0" applyFont="1" applyFill="1" applyAlignment="1">
      <alignment horizontal="center"/>
    </xf>
    <xf numFmtId="1" fontId="9" fillId="36" borderId="0" xfId="0" applyNumberFormat="1" applyFont="1" applyFill="1" applyBorder="1" applyAlignment="1">
      <alignment horizontal="center" vertical="top" wrapText="1"/>
    </xf>
    <xf numFmtId="0" fontId="9" fillId="0" borderId="0" xfId="0" applyFont="1" applyAlignment="1">
      <alignment vertical="top"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xf>
    <xf numFmtId="0" fontId="8" fillId="0" borderId="0" xfId="0" applyFont="1" applyAlignment="1">
      <alignment horizontal="left" vertical="top" wrapText="1"/>
    </xf>
    <xf numFmtId="0" fontId="9" fillId="17" borderId="0" xfId="0" applyFont="1" applyFill="1" applyAlignment="1">
      <alignment vertical="top" wrapText="1"/>
    </xf>
    <xf numFmtId="1" fontId="0" fillId="0" borderId="0" xfId="0" applyNumberFormat="1" applyFill="1" applyAlignment="1">
      <alignment horizontal="center" vertical="top" wrapText="1"/>
    </xf>
    <xf numFmtId="1" fontId="0" fillId="0" borderId="0" xfId="0" applyNumberFormat="1" applyFont="1" applyFill="1" applyBorder="1" applyAlignment="1">
      <alignment horizontal="center" vertical="top" wrapText="1"/>
    </xf>
    <xf numFmtId="1" fontId="0" fillId="0" borderId="0" xfId="0" applyNumberFormat="1" applyFont="1" applyFill="1" applyAlignment="1">
      <alignment horizontal="center" vertical="top"/>
    </xf>
    <xf numFmtId="0" fontId="0" fillId="0" borderId="0" xfId="0" applyFont="1" applyFill="1" applyAlignment="1">
      <alignment horizontal="center" vertical="top"/>
    </xf>
    <xf numFmtId="1" fontId="0" fillId="0" borderId="0" xfId="0" applyNumberFormat="1" applyFont="1" applyFill="1" applyBorder="1" applyAlignment="1">
      <alignment horizontal="center" vertical="top"/>
    </xf>
    <xf numFmtId="1" fontId="0" fillId="0" borderId="0" xfId="0" applyNumberFormat="1" applyFill="1" applyAlignment="1">
      <alignment horizontal="center"/>
    </xf>
    <xf numFmtId="0" fontId="0" fillId="0" borderId="0" xfId="0" applyFill="1" applyAlignment="1">
      <alignment horizontal="center"/>
    </xf>
    <xf numFmtId="12" fontId="2" fillId="0" borderId="0" xfId="0" applyNumberFormat="1" applyFont="1" applyFill="1" applyAlignment="1">
      <alignment horizontal="center" vertical="top" wrapText="1"/>
    </xf>
    <xf numFmtId="1" fontId="0" fillId="0" borderId="0" xfId="0" applyNumberFormat="1" applyFill="1" applyBorder="1" applyAlignment="1">
      <alignment horizontal="center"/>
    </xf>
    <xf numFmtId="0" fontId="0" fillId="0" borderId="0" xfId="0" applyFont="1" applyFill="1" applyBorder="1" applyAlignment="1">
      <alignment horizontal="center" vertical="top"/>
    </xf>
    <xf numFmtId="1" fontId="0" fillId="0" borderId="13" xfId="0" applyNumberFormat="1" applyFont="1" applyFill="1" applyBorder="1" applyAlignment="1">
      <alignment horizontal="center" vertical="top" wrapText="1"/>
    </xf>
    <xf numFmtId="1" fontId="0" fillId="0" borderId="13" xfId="0" applyNumberFormat="1" applyFont="1" applyFill="1" applyBorder="1" applyAlignment="1">
      <alignment horizontal="center" vertical="top"/>
    </xf>
    <xf numFmtId="1" fontId="0" fillId="0" borderId="11" xfId="0" applyNumberFormat="1" applyFont="1" applyFill="1" applyBorder="1" applyAlignment="1">
      <alignment horizontal="center" vertical="top" wrapText="1"/>
    </xf>
    <xf numFmtId="0" fontId="0" fillId="0" borderId="11" xfId="0" applyFont="1" applyBorder="1" applyAlignment="1">
      <alignment horizontal="center" vertical="top"/>
    </xf>
    <xf numFmtId="1" fontId="0" fillId="0" borderId="11" xfId="0" applyNumberFormat="1" applyFont="1" applyFill="1" applyBorder="1" applyAlignment="1">
      <alignment horizontal="center" vertical="top"/>
    </xf>
    <xf numFmtId="0" fontId="9" fillId="34" borderId="0" xfId="0" applyFont="1" applyFill="1" applyAlignment="1">
      <alignment horizontal="center" vertical="top"/>
    </xf>
    <xf numFmtId="12" fontId="9" fillId="36" borderId="0" xfId="0" applyNumberFormat="1" applyFont="1" applyFill="1" applyAlignment="1">
      <alignment horizontal="center" vertical="top" wrapText="1"/>
    </xf>
    <xf numFmtId="0" fontId="0" fillId="0" borderId="0" xfId="0" applyFill="1" applyAlignment="1">
      <alignment vertical="top"/>
    </xf>
    <xf numFmtId="0" fontId="8" fillId="0" borderId="0" xfId="0" applyFont="1" applyFill="1" applyAlignment="1">
      <alignment horizontal="center" vertical="top" wrapText="1"/>
    </xf>
    <xf numFmtId="0" fontId="9" fillId="0" borderId="11" xfId="0" applyFont="1" applyFill="1" applyBorder="1" applyAlignment="1">
      <alignment horizontal="center" vertical="top"/>
    </xf>
    <xf numFmtId="0" fontId="8" fillId="0" borderId="0" xfId="0" applyFont="1" applyFill="1" applyAlignment="1">
      <alignment horizontal="center"/>
    </xf>
    <xf numFmtId="9" fontId="8" fillId="0" borderId="0" xfId="0" applyNumberFormat="1" applyFont="1" applyFill="1" applyAlignment="1">
      <alignment horizontal="center" vertical="top"/>
    </xf>
    <xf numFmtId="12" fontId="0" fillId="0" borderId="0" xfId="0" applyNumberFormat="1" applyFont="1" applyFill="1" applyAlignment="1">
      <alignment horizontal="center" vertical="top" wrapText="1"/>
    </xf>
    <xf numFmtId="1" fontId="8" fillId="0" borderId="0" xfId="0" applyNumberFormat="1" applyFont="1" applyFill="1" applyBorder="1" applyAlignment="1">
      <alignment horizontal="center" vertical="top"/>
    </xf>
    <xf numFmtId="9" fontId="9" fillId="0" borderId="0" xfId="59" applyNumberFormat="1" applyFont="1" applyBorder="1" applyAlignment="1">
      <alignment horizontal="center" vertical="top"/>
    </xf>
    <xf numFmtId="9" fontId="9" fillId="0" borderId="12" xfId="59" applyNumberFormat="1" applyFont="1" applyBorder="1" applyAlignment="1">
      <alignment horizontal="center" vertical="top"/>
    </xf>
    <xf numFmtId="9" fontId="9" fillId="0" borderId="0" xfId="0" applyNumberFormat="1" applyFont="1" applyFill="1" applyAlignment="1">
      <alignment horizontal="center" vertical="top"/>
    </xf>
    <xf numFmtId="1" fontId="3" fillId="0" borderId="0" xfId="0" applyNumberFormat="1" applyFont="1" applyFill="1" applyBorder="1" applyAlignment="1">
      <alignment horizontal="center" vertical="top" wrapText="1"/>
    </xf>
    <xf numFmtId="0" fontId="0" fillId="0" borderId="13" xfId="0" applyFont="1" applyFill="1" applyBorder="1" applyAlignment="1">
      <alignment horizontal="center" vertical="top"/>
    </xf>
    <xf numFmtId="0" fontId="0" fillId="0" borderId="0" xfId="0" applyFill="1" applyBorder="1" applyAlignment="1">
      <alignment horizontal="center"/>
    </xf>
    <xf numFmtId="12" fontId="0" fillId="0" borderId="13" xfId="0" applyNumberFormat="1" applyFont="1" applyFill="1" applyBorder="1" applyAlignment="1">
      <alignment horizontal="center" vertical="top" wrapText="1"/>
    </xf>
    <xf numFmtId="12" fontId="3" fillId="0" borderId="0" xfId="0" applyNumberFormat="1" applyFont="1" applyFill="1" applyBorder="1" applyAlignment="1">
      <alignment horizontal="center" vertical="top" wrapText="1"/>
    </xf>
    <xf numFmtId="12" fontId="3" fillId="0" borderId="11" xfId="0" applyNumberFormat="1" applyFont="1" applyFill="1" applyBorder="1" applyAlignment="1">
      <alignment horizontal="center" vertical="top" wrapText="1"/>
    </xf>
    <xf numFmtId="174" fontId="0" fillId="0" borderId="0" xfId="0" applyNumberFormat="1" applyFont="1" applyFill="1" applyBorder="1" applyAlignment="1">
      <alignment horizontal="center" vertical="top" wrapText="1"/>
    </xf>
    <xf numFmtId="1" fontId="0" fillId="0" borderId="11" xfId="0" applyNumberFormat="1" applyFont="1" applyBorder="1" applyAlignment="1">
      <alignment horizontal="right" vertical="top"/>
    </xf>
    <xf numFmtId="1" fontId="8" fillId="0" borderId="0" xfId="0" applyNumberFormat="1" applyFont="1" applyFill="1" applyAlignment="1">
      <alignment horizontal="center" vertical="top" wrapText="1"/>
    </xf>
    <xf numFmtId="0" fontId="11" fillId="0" borderId="0" xfId="0" applyFont="1" applyAlignment="1">
      <alignment horizontal="right" vertical="center" wrapText="1"/>
    </xf>
    <xf numFmtId="0" fontId="10" fillId="0" borderId="0" xfId="0" applyFont="1" applyAlignment="1">
      <alignment vertical="top" wrapText="1"/>
    </xf>
    <xf numFmtId="0" fontId="10" fillId="0" borderId="0" xfId="0" applyFont="1" applyAlignment="1">
      <alignment vertical="top"/>
    </xf>
    <xf numFmtId="0" fontId="11" fillId="0" borderId="0" xfId="0" applyFont="1" applyFill="1" applyAlignment="1">
      <alignment horizontal="right" vertical="center" wrapText="1"/>
    </xf>
    <xf numFmtId="1" fontId="9" fillId="0" borderId="11" xfId="0" applyNumberFormat="1" applyFont="1" applyBorder="1" applyAlignment="1">
      <alignment horizontal="center"/>
    </xf>
    <xf numFmtId="1" fontId="9" fillId="0" borderId="11" xfId="0" applyNumberFormat="1" applyFont="1" applyFill="1" applyBorder="1" applyAlignment="1">
      <alignment horizontal="center"/>
    </xf>
    <xf numFmtId="1" fontId="9" fillId="0" borderId="11" xfId="0" applyNumberFormat="1" applyFont="1" applyFill="1" applyBorder="1" applyAlignment="1">
      <alignment horizontal="center" wrapText="1"/>
    </xf>
    <xf numFmtId="1" fontId="0" fillId="35" borderId="0" xfId="0" applyNumberFormat="1" applyFont="1" applyFill="1" applyBorder="1" applyAlignment="1">
      <alignment horizontal="center" vertical="top" wrapText="1"/>
    </xf>
    <xf numFmtId="0" fontId="8" fillId="0" borderId="15" xfId="0" applyFont="1" applyBorder="1" applyAlignment="1">
      <alignment horizontal="center" vertical="center"/>
    </xf>
    <xf numFmtId="1" fontId="9" fillId="0" borderId="0" xfId="0" applyNumberFormat="1" applyFont="1" applyFill="1" applyBorder="1" applyAlignment="1">
      <alignment horizontal="center"/>
    </xf>
    <xf numFmtId="0" fontId="9" fillId="0" borderId="0" xfId="0" applyFont="1" applyFill="1" applyBorder="1" applyAlignment="1">
      <alignment/>
    </xf>
    <xf numFmtId="0" fontId="4" fillId="0" borderId="0" xfId="0" applyFont="1" applyAlignment="1">
      <alignment horizontal="right" vertical="top"/>
    </xf>
    <xf numFmtId="12" fontId="8" fillId="0" borderId="11" xfId="0" applyNumberFormat="1" applyFont="1" applyFill="1" applyBorder="1" applyAlignment="1">
      <alignment horizontal="center" vertical="center" wrapText="1"/>
    </xf>
    <xf numFmtId="0" fontId="12" fillId="0" borderId="0" xfId="0" applyFont="1" applyFill="1" applyAlignment="1">
      <alignment horizontal="left" vertical="center"/>
    </xf>
    <xf numFmtId="9" fontId="9" fillId="0" borderId="11" xfId="59" applyNumberFormat="1" applyFont="1" applyFill="1" applyBorder="1" applyAlignment="1">
      <alignment horizontal="center" vertical="top"/>
    </xf>
    <xf numFmtId="0" fontId="9" fillId="0" borderId="0" xfId="0" applyFont="1" applyFill="1" applyAlignment="1">
      <alignment wrapText="1"/>
    </xf>
    <xf numFmtId="0" fontId="9" fillId="0" borderId="0" xfId="0" applyFont="1" applyFill="1" applyAlignment="1">
      <alignment vertical="top"/>
    </xf>
    <xf numFmtId="0" fontId="43" fillId="0" borderId="0" xfId="53" applyAlignment="1">
      <alignment vertical="center"/>
    </xf>
    <xf numFmtId="0" fontId="51" fillId="0" borderId="0" xfId="53" applyFont="1" applyFill="1" applyAlignment="1">
      <alignment vertical="center" wrapText="1"/>
    </xf>
    <xf numFmtId="0" fontId="8" fillId="0" borderId="15"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0" xfId="0" applyFont="1" applyAlignment="1">
      <alignment wrapText="1"/>
    </xf>
    <xf numFmtId="0" fontId="8" fillId="0" borderId="0" xfId="0" applyFont="1" applyAlignment="1">
      <alignment horizontal="left" vertical="top" wrapText="1"/>
    </xf>
    <xf numFmtId="0" fontId="8" fillId="0" borderId="11" xfId="0" applyFont="1" applyBorder="1" applyAlignment="1">
      <alignment horizontal="left" vertical="top" wrapText="1"/>
    </xf>
    <xf numFmtId="0" fontId="8" fillId="0" borderId="0" xfId="0" applyFont="1" applyAlignment="1">
      <alignment horizontal="right" vertical="top"/>
    </xf>
    <xf numFmtId="0" fontId="9" fillId="0" borderId="0" xfId="0" applyFont="1" applyAlignment="1">
      <alignment horizontal="left" vertical="top" wrapText="1"/>
    </xf>
    <xf numFmtId="0" fontId="9" fillId="0" borderId="0" xfId="0" applyFont="1" applyAlignment="1">
      <alignment vertical="top"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vertical="top" wrapText="1"/>
    </xf>
    <xf numFmtId="0" fontId="9" fillId="0" borderId="0" xfId="0" applyFont="1" applyAlignment="1">
      <alignment/>
    </xf>
    <xf numFmtId="0" fontId="8" fillId="0" borderId="0" xfId="0" applyFont="1" applyFill="1" applyAlignment="1">
      <alignment horizontal="center" vertical="top"/>
    </xf>
    <xf numFmtId="12" fontId="8" fillId="0" borderId="15" xfId="0" applyNumberFormat="1" applyFont="1" applyBorder="1" applyAlignment="1">
      <alignment horizontal="center" vertical="center"/>
    </xf>
    <xf numFmtId="0" fontId="0" fillId="0" borderId="0" xfId="0" applyAlignment="1">
      <alignment/>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Fill="1" applyBorder="1" applyAlignment="1">
      <alignment horizontal="center" vertical="top"/>
    </xf>
    <xf numFmtId="0" fontId="8" fillId="0" borderId="15" xfId="0" applyFont="1" applyFill="1" applyBorder="1" applyAlignment="1">
      <alignment horizontal="center" vertical="center"/>
    </xf>
    <xf numFmtId="12" fontId="8" fillId="0" borderId="15" xfId="0" applyNumberFormat="1" applyFont="1" applyFill="1" applyBorder="1" applyAlignment="1">
      <alignment horizontal="center" vertical="center"/>
    </xf>
    <xf numFmtId="0" fontId="8" fillId="0" borderId="0" xfId="0" applyFont="1" applyFill="1" applyAlignment="1">
      <alignment horizontal="right" vertical="top"/>
    </xf>
    <xf numFmtId="0" fontId="8" fillId="0" borderId="15"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8" fillId="0"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7557/3.3065"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32"/>
  <sheetViews>
    <sheetView tabSelected="1" zoomScale="125" zoomScaleNormal="125" zoomScalePageLayoutView="0" workbookViewId="0" topLeftCell="A1">
      <selection activeCell="A1" sqref="A1"/>
    </sheetView>
  </sheetViews>
  <sheetFormatPr defaultColWidth="11.421875" defaultRowHeight="12.75"/>
  <cols>
    <col min="1" max="1" width="97.421875" style="0" customWidth="1"/>
  </cols>
  <sheetData>
    <row r="1" ht="31.5">
      <c r="A1" s="237" t="s">
        <v>114</v>
      </c>
    </row>
    <row r="2" ht="38.25">
      <c r="A2" s="207" t="s">
        <v>113</v>
      </c>
    </row>
    <row r="3" ht="12.75">
      <c r="A3" s="206"/>
    </row>
    <row r="4" spans="1:2" ht="94.5">
      <c r="A4" s="81" t="s">
        <v>110</v>
      </c>
      <c r="B4" s="170"/>
    </row>
    <row r="5" ht="15.75">
      <c r="A5" s="148"/>
    </row>
    <row r="6" ht="252">
      <c r="A6" s="149" t="s">
        <v>83</v>
      </c>
    </row>
    <row r="7" ht="15.75">
      <c r="A7" s="70"/>
    </row>
    <row r="8" ht="15.75">
      <c r="A8" s="150" t="s">
        <v>77</v>
      </c>
    </row>
    <row r="9" spans="1:2" ht="15.75">
      <c r="A9" s="74" t="s">
        <v>92</v>
      </c>
      <c r="B9" s="2"/>
    </row>
    <row r="10" spans="1:2" ht="15.75">
      <c r="A10" s="74" t="s">
        <v>85</v>
      </c>
      <c r="B10" s="2"/>
    </row>
    <row r="11" ht="15.75">
      <c r="A11" s="70" t="s">
        <v>86</v>
      </c>
    </row>
    <row r="12" ht="15.75">
      <c r="A12" s="70" t="s">
        <v>87</v>
      </c>
    </row>
    <row r="13" ht="15.75">
      <c r="A13" s="70" t="s">
        <v>88</v>
      </c>
    </row>
    <row r="14" ht="15.75">
      <c r="A14" s="70" t="s">
        <v>89</v>
      </c>
    </row>
    <row r="15" ht="15.75">
      <c r="A15" s="70" t="s">
        <v>90</v>
      </c>
    </row>
    <row r="16" ht="15.75">
      <c r="A16" s="70" t="s">
        <v>91</v>
      </c>
    </row>
    <row r="17" ht="15.75">
      <c r="A17" s="70"/>
    </row>
    <row r="18" ht="15.75">
      <c r="A18" s="150" t="s">
        <v>75</v>
      </c>
    </row>
    <row r="20" ht="78" customHeight="1">
      <c r="A20" s="147" t="s">
        <v>84</v>
      </c>
    </row>
    <row r="21" ht="15.75">
      <c r="A21" s="70"/>
    </row>
    <row r="22" ht="15.75">
      <c r="A22" s="151" t="s">
        <v>78</v>
      </c>
    </row>
    <row r="23" ht="15.75">
      <c r="A23" s="67"/>
    </row>
    <row r="24" ht="31.5">
      <c r="A24" s="151" t="s">
        <v>76</v>
      </c>
    </row>
    <row r="25" ht="15.75">
      <c r="A25" s="67"/>
    </row>
    <row r="26" ht="15.75">
      <c r="A26" s="151" t="s">
        <v>79</v>
      </c>
    </row>
    <row r="27" ht="15.75">
      <c r="A27" s="67"/>
    </row>
    <row r="28" ht="15.75">
      <c r="A28" s="151" t="s">
        <v>80</v>
      </c>
    </row>
    <row r="29" ht="15.75">
      <c r="A29" s="151"/>
    </row>
    <row r="30" ht="15.75">
      <c r="A30" s="151" t="s">
        <v>81</v>
      </c>
    </row>
    <row r="31" ht="15.75">
      <c r="A31" s="70"/>
    </row>
    <row r="32" ht="15.75">
      <c r="A32" s="70" t="s">
        <v>82</v>
      </c>
    </row>
  </sheetData>
  <sheetProtection/>
  <hyperlinks>
    <hyperlink ref="A2" r:id="rId1" display="From Stewart DB, Higdon JW, Reeves RR, and Stewart REA (2014) A catch history for Atlantic walruses (Odobenus rosmarus rosmarus) in the eastern Canadian Arctic. NAMMCO Scientific Publications. Volume 9. doi: http://dx.doi.org/10.7557/3.3065 "/>
  </hyperlinks>
  <printOptions/>
  <pageMargins left="0.75" right="0.75" top="1" bottom="1" header="0.5" footer="0.5"/>
  <pageSetup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I192"/>
  <sheetViews>
    <sheetView zoomScale="125" zoomScaleNormal="125" zoomScalePageLayoutView="0" workbookViewId="0" topLeftCell="A1">
      <selection activeCell="I28" sqref="I28"/>
    </sheetView>
  </sheetViews>
  <sheetFormatPr defaultColWidth="8.8515625" defaultRowHeight="12.75"/>
  <cols>
    <col min="1" max="1" width="8.8515625" style="6" customWidth="1"/>
    <col min="2" max="2" width="17.7109375" style="6" customWidth="1"/>
    <col min="3" max="3" width="26.421875" style="11" customWidth="1"/>
    <col min="4" max="4" width="13.7109375" style="6" customWidth="1"/>
    <col min="5" max="5" width="10.7109375" style="6" customWidth="1"/>
    <col min="6" max="6" width="10.140625" style="6" customWidth="1"/>
    <col min="7" max="7" width="11.8515625" style="11" customWidth="1"/>
    <col min="8" max="16384" width="8.8515625" style="6" customWidth="1"/>
  </cols>
  <sheetData>
    <row r="1" spans="1:7" s="19" customFormat="1" ht="52.5" customHeight="1" thickBot="1">
      <c r="A1" s="213" t="s">
        <v>102</v>
      </c>
      <c r="B1" s="213"/>
      <c r="C1" s="213"/>
      <c r="D1" s="213"/>
      <c r="E1" s="213"/>
      <c r="F1" s="213"/>
      <c r="G1" s="213"/>
    </row>
    <row r="2" spans="1:7" ht="19.5" customHeight="1" thickTop="1">
      <c r="A2" s="217" t="s">
        <v>0</v>
      </c>
      <c r="B2" s="208" t="s">
        <v>34</v>
      </c>
      <c r="C2" s="208"/>
      <c r="D2" s="219" t="s">
        <v>99</v>
      </c>
      <c r="E2" s="208" t="s">
        <v>22</v>
      </c>
      <c r="F2" s="208"/>
      <c r="G2" s="209" t="s">
        <v>61</v>
      </c>
    </row>
    <row r="3" spans="1:7" ht="42.75" customHeight="1" thickBot="1">
      <c r="A3" s="218"/>
      <c r="B3" s="68" t="s">
        <v>30</v>
      </c>
      <c r="C3" s="68" t="s">
        <v>98</v>
      </c>
      <c r="D3" s="220"/>
      <c r="E3" s="68" t="s">
        <v>11</v>
      </c>
      <c r="F3" s="68" t="s">
        <v>27</v>
      </c>
      <c r="G3" s="210"/>
    </row>
    <row r="4" spans="1:7" ht="16.5" thickTop="1">
      <c r="A4" s="82">
        <v>2010</v>
      </c>
      <c r="B4" s="83">
        <v>2</v>
      </c>
      <c r="C4" s="83"/>
      <c r="D4" s="43">
        <f>SUM(B4:C4)</f>
        <v>2</v>
      </c>
      <c r="E4" s="43">
        <v>1</v>
      </c>
      <c r="F4" s="43">
        <v>1</v>
      </c>
      <c r="G4" s="95">
        <f>E4/F4</f>
        <v>1</v>
      </c>
    </row>
    <row r="5" spans="1:7" ht="15.75">
      <c r="A5" s="44">
        <v>2009</v>
      </c>
      <c r="B5" s="84">
        <v>7</v>
      </c>
      <c r="C5" s="84"/>
      <c r="D5" s="43">
        <f>SUM(B5:C5)</f>
        <v>7</v>
      </c>
      <c r="E5" s="43">
        <v>1</v>
      </c>
      <c r="F5" s="43">
        <v>1</v>
      </c>
      <c r="G5" s="95">
        <f aca="true" t="shared" si="0" ref="G5:G68">E5/F5</f>
        <v>1</v>
      </c>
    </row>
    <row r="6" spans="1:7" ht="15.75">
      <c r="A6" s="44">
        <v>2008</v>
      </c>
      <c r="B6" s="53"/>
      <c r="C6" s="53"/>
      <c r="D6" s="53"/>
      <c r="E6" s="43">
        <v>0</v>
      </c>
      <c r="F6" s="43">
        <v>1</v>
      </c>
      <c r="G6" s="95">
        <f t="shared" si="0"/>
        <v>0</v>
      </c>
    </row>
    <row r="7" spans="1:7" ht="15.75">
      <c r="A7" s="44">
        <v>2007</v>
      </c>
      <c r="B7" s="84">
        <v>4</v>
      </c>
      <c r="C7" s="84"/>
      <c r="D7" s="43">
        <f aca="true" t="shared" si="1" ref="D7:D39">SUM(B7:C7)</f>
        <v>4</v>
      </c>
      <c r="E7" s="43">
        <v>1</v>
      </c>
      <c r="F7" s="43">
        <v>1</v>
      </c>
      <c r="G7" s="95">
        <f t="shared" si="0"/>
        <v>1</v>
      </c>
    </row>
    <row r="8" spans="1:7" ht="15.75">
      <c r="A8" s="44">
        <v>2006</v>
      </c>
      <c r="B8" s="84">
        <v>5</v>
      </c>
      <c r="C8" s="84"/>
      <c r="D8" s="43">
        <f t="shared" si="1"/>
        <v>5</v>
      </c>
      <c r="E8" s="43">
        <v>1</v>
      </c>
      <c r="F8" s="43">
        <v>1</v>
      </c>
      <c r="G8" s="95">
        <f t="shared" si="0"/>
        <v>1</v>
      </c>
    </row>
    <row r="9" spans="1:7" ht="15.75">
      <c r="A9" s="44">
        <v>2005</v>
      </c>
      <c r="B9" s="84">
        <v>2</v>
      </c>
      <c r="C9" s="53"/>
      <c r="D9" s="43">
        <f t="shared" si="1"/>
        <v>2</v>
      </c>
      <c r="E9" s="43">
        <v>1</v>
      </c>
      <c r="F9" s="43">
        <v>1</v>
      </c>
      <c r="G9" s="95">
        <f t="shared" si="0"/>
        <v>1</v>
      </c>
    </row>
    <row r="10" spans="1:7" ht="15.75">
      <c r="A10" s="44">
        <v>2004</v>
      </c>
      <c r="B10" s="84">
        <v>5</v>
      </c>
      <c r="C10" s="84"/>
      <c r="D10" s="43">
        <f t="shared" si="1"/>
        <v>5</v>
      </c>
      <c r="E10" s="43">
        <v>1</v>
      </c>
      <c r="F10" s="43">
        <v>1</v>
      </c>
      <c r="G10" s="95">
        <f t="shared" si="0"/>
        <v>1</v>
      </c>
    </row>
    <row r="11" spans="1:7" ht="15.75">
      <c r="A11" s="44">
        <v>2003</v>
      </c>
      <c r="B11" s="84">
        <v>7</v>
      </c>
      <c r="C11" s="84"/>
      <c r="D11" s="43">
        <f t="shared" si="1"/>
        <v>7</v>
      </c>
      <c r="E11" s="43">
        <v>1</v>
      </c>
      <c r="F11" s="43">
        <v>1</v>
      </c>
      <c r="G11" s="95">
        <f t="shared" si="0"/>
        <v>1</v>
      </c>
    </row>
    <row r="12" spans="1:7" ht="15.75">
      <c r="A12" s="44">
        <v>2002</v>
      </c>
      <c r="B12" s="84">
        <v>3</v>
      </c>
      <c r="C12" s="53"/>
      <c r="D12" s="43">
        <f t="shared" si="1"/>
        <v>3</v>
      </c>
      <c r="E12" s="43">
        <v>1</v>
      </c>
      <c r="F12" s="43">
        <v>1</v>
      </c>
      <c r="G12" s="95">
        <f t="shared" si="0"/>
        <v>1</v>
      </c>
    </row>
    <row r="13" spans="1:7" ht="15.75">
      <c r="A13" s="44">
        <v>2001</v>
      </c>
      <c r="B13" s="84">
        <v>2</v>
      </c>
      <c r="C13" s="84"/>
      <c r="D13" s="43">
        <f t="shared" si="1"/>
        <v>2</v>
      </c>
      <c r="E13" s="43">
        <v>1</v>
      </c>
      <c r="F13" s="43">
        <v>1</v>
      </c>
      <c r="G13" s="95">
        <f t="shared" si="0"/>
        <v>1</v>
      </c>
    </row>
    <row r="14" spans="1:7" ht="15.75">
      <c r="A14" s="44">
        <v>2000</v>
      </c>
      <c r="B14" s="53">
        <v>4</v>
      </c>
      <c r="C14" s="53"/>
      <c r="D14" s="43">
        <f t="shared" si="1"/>
        <v>4</v>
      </c>
      <c r="E14" s="43">
        <v>1</v>
      </c>
      <c r="F14" s="43">
        <v>1</v>
      </c>
      <c r="G14" s="95">
        <f t="shared" si="0"/>
        <v>1</v>
      </c>
    </row>
    <row r="15" spans="1:7" ht="15.75">
      <c r="A15" s="44">
        <v>1999</v>
      </c>
      <c r="B15" s="53">
        <v>5</v>
      </c>
      <c r="C15" s="53"/>
      <c r="D15" s="43">
        <f t="shared" si="1"/>
        <v>5</v>
      </c>
      <c r="E15" s="43">
        <v>1</v>
      </c>
      <c r="F15" s="43">
        <v>1</v>
      </c>
      <c r="G15" s="95">
        <f t="shared" si="0"/>
        <v>1</v>
      </c>
    </row>
    <row r="16" spans="1:7" ht="15.75">
      <c r="A16" s="44">
        <v>1998</v>
      </c>
      <c r="B16" s="53">
        <v>11</v>
      </c>
      <c r="C16" s="53"/>
      <c r="D16" s="43">
        <f t="shared" si="1"/>
        <v>11</v>
      </c>
      <c r="E16" s="43">
        <v>1</v>
      </c>
      <c r="F16" s="43">
        <v>1</v>
      </c>
      <c r="G16" s="95">
        <f t="shared" si="0"/>
        <v>1</v>
      </c>
    </row>
    <row r="17" spans="1:7" ht="15.75">
      <c r="A17" s="44">
        <v>1997</v>
      </c>
      <c r="B17" s="53">
        <v>12</v>
      </c>
      <c r="C17" s="53"/>
      <c r="D17" s="43">
        <f t="shared" si="1"/>
        <v>12</v>
      </c>
      <c r="E17" s="43">
        <v>1</v>
      </c>
      <c r="F17" s="43">
        <v>1</v>
      </c>
      <c r="G17" s="95">
        <f t="shared" si="0"/>
        <v>1</v>
      </c>
    </row>
    <row r="18" spans="1:7" ht="15.75">
      <c r="A18" s="44">
        <v>1996</v>
      </c>
      <c r="B18" s="53">
        <v>8</v>
      </c>
      <c r="C18" s="53"/>
      <c r="D18" s="43">
        <f t="shared" si="1"/>
        <v>8</v>
      </c>
      <c r="E18" s="43">
        <v>1</v>
      </c>
      <c r="F18" s="43">
        <v>1</v>
      </c>
      <c r="G18" s="95">
        <f t="shared" si="0"/>
        <v>1</v>
      </c>
    </row>
    <row r="19" spans="1:7" ht="15.75">
      <c r="A19" s="44">
        <v>1995</v>
      </c>
      <c r="B19" s="53">
        <v>5</v>
      </c>
      <c r="C19" s="53"/>
      <c r="D19" s="43">
        <f t="shared" si="1"/>
        <v>5</v>
      </c>
      <c r="E19" s="43">
        <v>1</v>
      </c>
      <c r="F19" s="43">
        <v>1</v>
      </c>
      <c r="G19" s="95">
        <f t="shared" si="0"/>
        <v>1</v>
      </c>
    </row>
    <row r="20" spans="1:7" ht="15.75">
      <c r="A20" s="44">
        <v>1994</v>
      </c>
      <c r="B20" s="53">
        <v>24</v>
      </c>
      <c r="C20" s="53"/>
      <c r="D20" s="43">
        <f t="shared" si="1"/>
        <v>24</v>
      </c>
      <c r="E20" s="43">
        <v>1</v>
      </c>
      <c r="F20" s="43">
        <v>1</v>
      </c>
      <c r="G20" s="95">
        <f t="shared" si="0"/>
        <v>1</v>
      </c>
    </row>
    <row r="21" spans="1:7" ht="15.75">
      <c r="A21" s="44">
        <v>1993</v>
      </c>
      <c r="B21" s="53">
        <v>12</v>
      </c>
      <c r="C21" s="53"/>
      <c r="D21" s="43">
        <f t="shared" si="1"/>
        <v>12</v>
      </c>
      <c r="E21" s="43">
        <v>1</v>
      </c>
      <c r="F21" s="43">
        <v>1</v>
      </c>
      <c r="G21" s="95">
        <f t="shared" si="0"/>
        <v>1</v>
      </c>
    </row>
    <row r="22" spans="1:7" ht="15.75">
      <c r="A22" s="44">
        <v>1992</v>
      </c>
      <c r="B22" s="53">
        <v>22</v>
      </c>
      <c r="C22" s="53"/>
      <c r="D22" s="43">
        <f t="shared" si="1"/>
        <v>22</v>
      </c>
      <c r="E22" s="43">
        <v>1</v>
      </c>
      <c r="F22" s="43">
        <v>1</v>
      </c>
      <c r="G22" s="95">
        <f t="shared" si="0"/>
        <v>1</v>
      </c>
    </row>
    <row r="23" spans="1:7" ht="15.75">
      <c r="A23" s="44">
        <v>1991</v>
      </c>
      <c r="B23" s="53">
        <v>9</v>
      </c>
      <c r="C23" s="53"/>
      <c r="D23" s="43">
        <f t="shared" si="1"/>
        <v>9</v>
      </c>
      <c r="E23" s="43">
        <v>1</v>
      </c>
      <c r="F23" s="43">
        <v>1</v>
      </c>
      <c r="G23" s="95">
        <f t="shared" si="0"/>
        <v>1</v>
      </c>
    </row>
    <row r="24" spans="1:7" ht="15.75">
      <c r="A24" s="44">
        <v>1990</v>
      </c>
      <c r="B24" s="53">
        <v>19</v>
      </c>
      <c r="C24" s="53"/>
      <c r="D24" s="43">
        <f t="shared" si="1"/>
        <v>19</v>
      </c>
      <c r="E24" s="43">
        <v>1</v>
      </c>
      <c r="F24" s="43">
        <v>1</v>
      </c>
      <c r="G24" s="95">
        <f t="shared" si="0"/>
        <v>1</v>
      </c>
    </row>
    <row r="25" spans="1:7" ht="15.75">
      <c r="A25" s="44">
        <v>1989</v>
      </c>
      <c r="B25" s="53">
        <v>7</v>
      </c>
      <c r="C25" s="53"/>
      <c r="D25" s="43">
        <f t="shared" si="1"/>
        <v>7</v>
      </c>
      <c r="E25" s="43">
        <v>1</v>
      </c>
      <c r="F25" s="43">
        <v>1</v>
      </c>
      <c r="G25" s="95">
        <f t="shared" si="0"/>
        <v>1</v>
      </c>
    </row>
    <row r="26" spans="1:7" ht="15.75">
      <c r="A26" s="44">
        <v>1988</v>
      </c>
      <c r="B26" s="53">
        <v>8</v>
      </c>
      <c r="C26" s="53"/>
      <c r="D26" s="43">
        <f t="shared" si="1"/>
        <v>8</v>
      </c>
      <c r="E26" s="43">
        <v>1</v>
      </c>
      <c r="F26" s="43">
        <v>1</v>
      </c>
      <c r="G26" s="95">
        <f t="shared" si="0"/>
        <v>1</v>
      </c>
    </row>
    <row r="27" spans="1:7" ht="15.75">
      <c r="A27" s="44">
        <v>1987</v>
      </c>
      <c r="B27" s="53">
        <v>10</v>
      </c>
      <c r="C27" s="53"/>
      <c r="D27" s="43">
        <f t="shared" si="1"/>
        <v>10</v>
      </c>
      <c r="E27" s="43">
        <v>1</v>
      </c>
      <c r="F27" s="43">
        <v>1</v>
      </c>
      <c r="G27" s="95">
        <f t="shared" si="0"/>
        <v>1</v>
      </c>
    </row>
    <row r="28" spans="1:7" ht="15.75">
      <c r="A28" s="44">
        <v>1986</v>
      </c>
      <c r="B28" s="53">
        <v>6</v>
      </c>
      <c r="C28" s="53"/>
      <c r="D28" s="43">
        <f t="shared" si="1"/>
        <v>6</v>
      </c>
      <c r="E28" s="43">
        <v>1</v>
      </c>
      <c r="F28" s="43">
        <v>1</v>
      </c>
      <c r="G28" s="95">
        <f t="shared" si="0"/>
        <v>1</v>
      </c>
    </row>
    <row r="29" spans="1:7" ht="15.75">
      <c r="A29" s="44">
        <v>1985</v>
      </c>
      <c r="B29" s="53">
        <v>4</v>
      </c>
      <c r="C29" s="53"/>
      <c r="D29" s="43">
        <f t="shared" si="1"/>
        <v>4</v>
      </c>
      <c r="E29" s="43">
        <v>1</v>
      </c>
      <c r="F29" s="43">
        <v>1</v>
      </c>
      <c r="G29" s="95">
        <f t="shared" si="0"/>
        <v>1</v>
      </c>
    </row>
    <row r="30" spans="1:7" ht="15.75">
      <c r="A30" s="44">
        <v>1984</v>
      </c>
      <c r="B30" s="53">
        <v>14</v>
      </c>
      <c r="C30" s="53"/>
      <c r="D30" s="43">
        <f t="shared" si="1"/>
        <v>14</v>
      </c>
      <c r="E30" s="43">
        <v>1</v>
      </c>
      <c r="F30" s="43">
        <v>1</v>
      </c>
      <c r="G30" s="95">
        <f t="shared" si="0"/>
        <v>1</v>
      </c>
    </row>
    <row r="31" spans="1:7" ht="15.75">
      <c r="A31" s="44">
        <v>1983</v>
      </c>
      <c r="B31" s="53">
        <v>9</v>
      </c>
      <c r="C31" s="53"/>
      <c r="D31" s="43">
        <f t="shared" si="1"/>
        <v>9</v>
      </c>
      <c r="E31" s="43">
        <v>1</v>
      </c>
      <c r="F31" s="43">
        <v>1</v>
      </c>
      <c r="G31" s="95">
        <f t="shared" si="0"/>
        <v>1</v>
      </c>
    </row>
    <row r="32" spans="1:7" ht="15.75">
      <c r="A32" s="44">
        <v>1982</v>
      </c>
      <c r="B32" s="53">
        <v>10</v>
      </c>
      <c r="C32" s="53"/>
      <c r="D32" s="43">
        <f t="shared" si="1"/>
        <v>10</v>
      </c>
      <c r="E32" s="43">
        <v>1</v>
      </c>
      <c r="F32" s="43">
        <v>1</v>
      </c>
      <c r="G32" s="95">
        <f t="shared" si="0"/>
        <v>1</v>
      </c>
    </row>
    <row r="33" spans="1:7" ht="15.75">
      <c r="A33" s="44">
        <v>1981</v>
      </c>
      <c r="B33" s="53">
        <v>7</v>
      </c>
      <c r="C33" s="53"/>
      <c r="D33" s="43">
        <f t="shared" si="1"/>
        <v>7</v>
      </c>
      <c r="E33" s="43">
        <v>1</v>
      </c>
      <c r="F33" s="43">
        <v>1</v>
      </c>
      <c r="G33" s="95">
        <f t="shared" si="0"/>
        <v>1</v>
      </c>
    </row>
    <row r="34" spans="1:7" ht="15.75">
      <c r="A34" s="44">
        <v>1980</v>
      </c>
      <c r="B34" s="53">
        <v>10</v>
      </c>
      <c r="C34" s="53"/>
      <c r="D34" s="43">
        <f t="shared" si="1"/>
        <v>10</v>
      </c>
      <c r="E34" s="43">
        <v>1</v>
      </c>
      <c r="F34" s="43">
        <v>1</v>
      </c>
      <c r="G34" s="95">
        <f t="shared" si="0"/>
        <v>1</v>
      </c>
    </row>
    <row r="35" spans="1:7" ht="15.75">
      <c r="A35" s="44">
        <v>1979</v>
      </c>
      <c r="B35" s="53">
        <v>3</v>
      </c>
      <c r="C35" s="53"/>
      <c r="D35" s="43">
        <f t="shared" si="1"/>
        <v>3</v>
      </c>
      <c r="E35" s="43">
        <v>1</v>
      </c>
      <c r="F35" s="43">
        <v>1</v>
      </c>
      <c r="G35" s="95">
        <f t="shared" si="0"/>
        <v>1</v>
      </c>
    </row>
    <row r="36" spans="1:7" ht="15.75">
      <c r="A36" s="44">
        <v>1978</v>
      </c>
      <c r="B36" s="53">
        <v>25</v>
      </c>
      <c r="C36" s="53"/>
      <c r="D36" s="43">
        <f t="shared" si="1"/>
        <v>25</v>
      </c>
      <c r="E36" s="43">
        <v>1</v>
      </c>
      <c r="F36" s="43">
        <v>1</v>
      </c>
      <c r="G36" s="95">
        <f t="shared" si="0"/>
        <v>1</v>
      </c>
    </row>
    <row r="37" spans="1:7" ht="15.75">
      <c r="A37" s="44">
        <v>1977</v>
      </c>
      <c r="B37" s="53">
        <v>3</v>
      </c>
      <c r="C37" s="53"/>
      <c r="D37" s="43">
        <f t="shared" si="1"/>
        <v>3</v>
      </c>
      <c r="E37" s="43">
        <v>1</v>
      </c>
      <c r="F37" s="43">
        <v>1</v>
      </c>
      <c r="G37" s="95">
        <f t="shared" si="0"/>
        <v>1</v>
      </c>
    </row>
    <row r="38" spans="1:7" ht="15.75">
      <c r="A38" s="44">
        <v>1976</v>
      </c>
      <c r="B38" s="53">
        <v>23</v>
      </c>
      <c r="C38" s="53"/>
      <c r="D38" s="43">
        <f t="shared" si="1"/>
        <v>23</v>
      </c>
      <c r="E38" s="43">
        <v>1</v>
      </c>
      <c r="F38" s="43">
        <v>1</v>
      </c>
      <c r="G38" s="95">
        <f t="shared" si="0"/>
        <v>1</v>
      </c>
    </row>
    <row r="39" spans="1:7" ht="15.75">
      <c r="A39" s="44">
        <v>1975</v>
      </c>
      <c r="B39" s="43">
        <v>20</v>
      </c>
      <c r="C39" s="53"/>
      <c r="D39" s="43">
        <f t="shared" si="1"/>
        <v>20</v>
      </c>
      <c r="E39" s="43">
        <v>1</v>
      </c>
      <c r="F39" s="43">
        <v>1</v>
      </c>
      <c r="G39" s="95">
        <f t="shared" si="0"/>
        <v>1</v>
      </c>
    </row>
    <row r="40" spans="1:7" ht="15.75">
      <c r="A40" s="44">
        <v>1974</v>
      </c>
      <c r="B40" s="53"/>
      <c r="C40" s="53"/>
      <c r="D40" s="53"/>
      <c r="E40" s="43">
        <v>0</v>
      </c>
      <c r="F40" s="43">
        <v>1</v>
      </c>
      <c r="G40" s="95">
        <f t="shared" si="0"/>
        <v>0</v>
      </c>
    </row>
    <row r="41" spans="1:7" ht="15.75">
      <c r="A41" s="44">
        <v>1973</v>
      </c>
      <c r="B41" s="43">
        <v>10</v>
      </c>
      <c r="C41" s="53"/>
      <c r="D41" s="43">
        <f>SUM(B41:C41)</f>
        <v>10</v>
      </c>
      <c r="E41" s="43">
        <v>1</v>
      </c>
      <c r="F41" s="43">
        <v>1</v>
      </c>
      <c r="G41" s="95">
        <f t="shared" si="0"/>
        <v>1</v>
      </c>
    </row>
    <row r="42" spans="1:7" ht="15.75">
      <c r="A42" s="44">
        <v>1972</v>
      </c>
      <c r="B42" s="53"/>
      <c r="C42" s="53"/>
      <c r="D42" s="43"/>
      <c r="E42" s="43">
        <v>0</v>
      </c>
      <c r="F42" s="43">
        <v>1</v>
      </c>
      <c r="G42" s="95">
        <f t="shared" si="0"/>
        <v>0</v>
      </c>
    </row>
    <row r="43" spans="1:7" ht="15.75">
      <c r="A43" s="44">
        <v>1971</v>
      </c>
      <c r="B43" s="43">
        <v>12</v>
      </c>
      <c r="C43" s="53"/>
      <c r="D43" s="43">
        <f aca="true" t="shared" si="2" ref="D43:D62">SUM(B43:C43)</f>
        <v>12</v>
      </c>
      <c r="E43" s="43">
        <v>1</v>
      </c>
      <c r="F43" s="43">
        <v>1</v>
      </c>
      <c r="G43" s="95">
        <f t="shared" si="0"/>
        <v>1</v>
      </c>
    </row>
    <row r="44" spans="1:7" ht="15.75">
      <c r="A44" s="44">
        <v>1970</v>
      </c>
      <c r="B44" s="43">
        <v>17</v>
      </c>
      <c r="C44" s="53"/>
      <c r="D44" s="43">
        <f t="shared" si="2"/>
        <v>17</v>
      </c>
      <c r="E44" s="43">
        <v>1</v>
      </c>
      <c r="F44" s="43">
        <v>1</v>
      </c>
      <c r="G44" s="95">
        <f t="shared" si="0"/>
        <v>1</v>
      </c>
    </row>
    <row r="45" spans="1:7" ht="15.75">
      <c r="A45" s="44">
        <v>1969</v>
      </c>
      <c r="B45" s="43">
        <v>7</v>
      </c>
      <c r="C45" s="53"/>
      <c r="D45" s="43">
        <f t="shared" si="2"/>
        <v>7</v>
      </c>
      <c r="E45" s="43">
        <v>1</v>
      </c>
      <c r="F45" s="43">
        <v>1</v>
      </c>
      <c r="G45" s="95">
        <f t="shared" si="0"/>
        <v>1</v>
      </c>
    </row>
    <row r="46" spans="1:7" ht="15.75">
      <c r="A46" s="44">
        <v>1968</v>
      </c>
      <c r="B46" s="43">
        <v>15</v>
      </c>
      <c r="C46" s="53"/>
      <c r="D46" s="43">
        <f t="shared" si="2"/>
        <v>15</v>
      </c>
      <c r="E46" s="43">
        <v>1</v>
      </c>
      <c r="F46" s="43">
        <v>1</v>
      </c>
      <c r="G46" s="95">
        <f t="shared" si="0"/>
        <v>1</v>
      </c>
    </row>
    <row r="47" spans="1:7" ht="15.75">
      <c r="A47" s="44">
        <v>1967</v>
      </c>
      <c r="B47" s="43">
        <v>19</v>
      </c>
      <c r="C47" s="53"/>
      <c r="D47" s="43">
        <f t="shared" si="2"/>
        <v>19</v>
      </c>
      <c r="E47" s="43">
        <v>1</v>
      </c>
      <c r="F47" s="43">
        <v>1</v>
      </c>
      <c r="G47" s="95">
        <f t="shared" si="0"/>
        <v>1</v>
      </c>
    </row>
    <row r="48" spans="1:7" ht="15.75">
      <c r="A48" s="44">
        <v>1966</v>
      </c>
      <c r="B48" s="43">
        <v>35</v>
      </c>
      <c r="C48" s="53"/>
      <c r="D48" s="43">
        <f t="shared" si="2"/>
        <v>35</v>
      </c>
      <c r="E48" s="43">
        <v>1</v>
      </c>
      <c r="F48" s="43">
        <v>1</v>
      </c>
      <c r="G48" s="95">
        <f t="shared" si="0"/>
        <v>1</v>
      </c>
    </row>
    <row r="49" spans="1:7" ht="15.75">
      <c r="A49" s="44">
        <v>1965</v>
      </c>
      <c r="B49" s="43">
        <v>30</v>
      </c>
      <c r="C49" s="53"/>
      <c r="D49" s="43">
        <f t="shared" si="2"/>
        <v>30</v>
      </c>
      <c r="E49" s="43">
        <v>1</v>
      </c>
      <c r="F49" s="43">
        <v>1</v>
      </c>
      <c r="G49" s="95">
        <f t="shared" si="0"/>
        <v>1</v>
      </c>
    </row>
    <row r="50" spans="1:7" ht="15.75">
      <c r="A50" s="44">
        <v>1964</v>
      </c>
      <c r="B50" s="43">
        <v>31</v>
      </c>
      <c r="C50" s="53"/>
      <c r="D50" s="43">
        <f t="shared" si="2"/>
        <v>31</v>
      </c>
      <c r="E50" s="43">
        <v>1</v>
      </c>
      <c r="F50" s="43">
        <v>1</v>
      </c>
      <c r="G50" s="95">
        <f t="shared" si="0"/>
        <v>1</v>
      </c>
    </row>
    <row r="51" spans="1:7" ht="15.75">
      <c r="A51" s="44">
        <v>1963</v>
      </c>
      <c r="B51" s="43">
        <v>19</v>
      </c>
      <c r="C51" s="142"/>
      <c r="D51" s="43">
        <f t="shared" si="2"/>
        <v>19</v>
      </c>
      <c r="E51" s="43">
        <v>1</v>
      </c>
      <c r="F51" s="43">
        <v>1</v>
      </c>
      <c r="G51" s="95">
        <f t="shared" si="0"/>
        <v>1</v>
      </c>
    </row>
    <row r="52" spans="1:9" ht="15.75">
      <c r="A52" s="44">
        <v>1962</v>
      </c>
      <c r="B52" s="43">
        <v>21</v>
      </c>
      <c r="C52" s="53">
        <v>20</v>
      </c>
      <c r="D52" s="43">
        <f t="shared" si="2"/>
        <v>41</v>
      </c>
      <c r="E52" s="53">
        <v>2</v>
      </c>
      <c r="F52" s="53">
        <v>2</v>
      </c>
      <c r="G52" s="95">
        <f t="shared" si="0"/>
        <v>1</v>
      </c>
      <c r="I52" s="43"/>
    </row>
    <row r="53" spans="1:9" ht="15.75">
      <c r="A53" s="44">
        <v>1961</v>
      </c>
      <c r="B53" s="43">
        <v>40</v>
      </c>
      <c r="C53" s="53">
        <v>20</v>
      </c>
      <c r="D53" s="43">
        <f t="shared" si="2"/>
        <v>60</v>
      </c>
      <c r="E53" s="53">
        <v>2</v>
      </c>
      <c r="F53" s="53">
        <v>2</v>
      </c>
      <c r="G53" s="95">
        <f t="shared" si="0"/>
        <v>1</v>
      </c>
      <c r="I53" s="43"/>
    </row>
    <row r="54" spans="1:9" ht="15.75">
      <c r="A54" s="44">
        <v>1960</v>
      </c>
      <c r="B54" s="43">
        <v>38</v>
      </c>
      <c r="C54" s="53"/>
      <c r="D54" s="43">
        <f t="shared" si="2"/>
        <v>38</v>
      </c>
      <c r="E54" s="53">
        <v>1</v>
      </c>
      <c r="F54" s="53">
        <v>2</v>
      </c>
      <c r="G54" s="95">
        <f t="shared" si="0"/>
        <v>0.5</v>
      </c>
      <c r="I54" s="43"/>
    </row>
    <row r="55" spans="1:9" ht="15.75">
      <c r="A55" s="44">
        <v>1959</v>
      </c>
      <c r="B55" s="43">
        <v>50</v>
      </c>
      <c r="C55" s="53"/>
      <c r="D55" s="43">
        <f t="shared" si="2"/>
        <v>50</v>
      </c>
      <c r="E55" s="53">
        <v>1</v>
      </c>
      <c r="F55" s="53">
        <v>2</v>
      </c>
      <c r="G55" s="95">
        <f t="shared" si="0"/>
        <v>0.5</v>
      </c>
      <c r="I55" s="43"/>
    </row>
    <row r="56" spans="1:9" ht="15.75">
      <c r="A56" s="44">
        <v>1958</v>
      </c>
      <c r="B56" s="43">
        <v>46</v>
      </c>
      <c r="C56" s="53"/>
      <c r="D56" s="43">
        <f t="shared" si="2"/>
        <v>46</v>
      </c>
      <c r="E56" s="53">
        <v>1</v>
      </c>
      <c r="F56" s="53">
        <v>2</v>
      </c>
      <c r="G56" s="95">
        <f t="shared" si="0"/>
        <v>0.5</v>
      </c>
      <c r="I56" s="43"/>
    </row>
    <row r="57" spans="1:9" ht="15.75">
      <c r="A57" s="44">
        <v>1957</v>
      </c>
      <c r="B57" s="43">
        <v>39</v>
      </c>
      <c r="C57" s="53">
        <v>18</v>
      </c>
      <c r="D57" s="43">
        <f t="shared" si="2"/>
        <v>57</v>
      </c>
      <c r="E57" s="53">
        <v>2</v>
      </c>
      <c r="F57" s="53">
        <v>2</v>
      </c>
      <c r="G57" s="95">
        <f t="shared" si="0"/>
        <v>1</v>
      </c>
      <c r="I57" s="43"/>
    </row>
    <row r="58" spans="1:9" ht="15.75">
      <c r="A58" s="44">
        <v>1956</v>
      </c>
      <c r="B58" s="43">
        <v>46</v>
      </c>
      <c r="C58" s="53">
        <v>15</v>
      </c>
      <c r="D58" s="43">
        <f t="shared" si="2"/>
        <v>61</v>
      </c>
      <c r="E58" s="53">
        <v>2</v>
      </c>
      <c r="F58" s="53">
        <v>2</v>
      </c>
      <c r="G58" s="95">
        <f t="shared" si="0"/>
        <v>1</v>
      </c>
      <c r="I58" s="43"/>
    </row>
    <row r="59" spans="1:9" ht="15.75">
      <c r="A59" s="44">
        <v>1955</v>
      </c>
      <c r="B59" s="43">
        <v>31</v>
      </c>
      <c r="C59" s="53">
        <v>50</v>
      </c>
      <c r="D59" s="43">
        <f t="shared" si="2"/>
        <v>81</v>
      </c>
      <c r="E59" s="53">
        <v>2</v>
      </c>
      <c r="F59" s="53">
        <v>2</v>
      </c>
      <c r="G59" s="95">
        <f t="shared" si="0"/>
        <v>1</v>
      </c>
      <c r="I59" s="43"/>
    </row>
    <row r="60" spans="1:9" ht="15.75">
      <c r="A60" s="44">
        <v>1954</v>
      </c>
      <c r="B60" s="43">
        <v>48</v>
      </c>
      <c r="C60" s="53"/>
      <c r="D60" s="43">
        <f t="shared" si="2"/>
        <v>48</v>
      </c>
      <c r="E60" s="53">
        <v>1</v>
      </c>
      <c r="F60" s="53">
        <v>2</v>
      </c>
      <c r="G60" s="95">
        <f t="shared" si="0"/>
        <v>0.5</v>
      </c>
      <c r="I60" s="43"/>
    </row>
    <row r="61" spans="1:9" ht="15.75">
      <c r="A61" s="44">
        <v>1953</v>
      </c>
      <c r="B61" s="85">
        <v>26</v>
      </c>
      <c r="C61" s="85"/>
      <c r="D61" s="43">
        <f t="shared" si="2"/>
        <v>26</v>
      </c>
      <c r="E61" s="53">
        <v>1</v>
      </c>
      <c r="F61" s="53">
        <v>2</v>
      </c>
      <c r="G61" s="95">
        <f t="shared" si="0"/>
        <v>0.5</v>
      </c>
      <c r="I61" s="43"/>
    </row>
    <row r="62" spans="1:9" ht="15.75">
      <c r="A62" s="44">
        <v>1952</v>
      </c>
      <c r="B62" s="43">
        <v>26</v>
      </c>
      <c r="C62" s="53"/>
      <c r="D62" s="43">
        <f t="shared" si="2"/>
        <v>26</v>
      </c>
      <c r="E62" s="53">
        <v>1</v>
      </c>
      <c r="F62" s="53">
        <v>1</v>
      </c>
      <c r="G62" s="95">
        <f t="shared" si="0"/>
        <v>1</v>
      </c>
      <c r="I62" s="43"/>
    </row>
    <row r="63" spans="1:9" ht="15.75">
      <c r="A63" s="44">
        <v>1951</v>
      </c>
      <c r="B63" s="53"/>
      <c r="C63" s="53"/>
      <c r="D63" s="53"/>
      <c r="E63" s="53">
        <v>0</v>
      </c>
      <c r="F63" s="53">
        <v>1</v>
      </c>
      <c r="G63" s="95">
        <f t="shared" si="0"/>
        <v>0</v>
      </c>
      <c r="I63" s="43"/>
    </row>
    <row r="64" spans="1:9" ht="15.75">
      <c r="A64" s="44">
        <v>1950</v>
      </c>
      <c r="B64" s="43">
        <v>10</v>
      </c>
      <c r="C64" s="43"/>
      <c r="D64" s="43">
        <f>SUM(B64:C64)</f>
        <v>10</v>
      </c>
      <c r="E64" s="53">
        <v>1</v>
      </c>
      <c r="F64" s="53">
        <v>1</v>
      </c>
      <c r="G64" s="95">
        <f t="shared" si="0"/>
        <v>1</v>
      </c>
      <c r="I64" s="43"/>
    </row>
    <row r="65" spans="1:9" ht="15.75">
      <c r="A65" s="44">
        <v>1949</v>
      </c>
      <c r="B65" s="43">
        <v>10</v>
      </c>
      <c r="C65" s="43"/>
      <c r="D65" s="53">
        <f>SUM(B65:C65)</f>
        <v>10</v>
      </c>
      <c r="E65" s="43">
        <v>1</v>
      </c>
      <c r="F65" s="43">
        <v>1</v>
      </c>
      <c r="G65" s="95">
        <f t="shared" si="0"/>
        <v>1</v>
      </c>
      <c r="I65" s="43"/>
    </row>
    <row r="66" spans="1:9" ht="15.75">
      <c r="A66" s="44">
        <v>1948</v>
      </c>
      <c r="B66" s="43"/>
      <c r="C66" s="43"/>
      <c r="D66" s="53"/>
      <c r="E66" s="43">
        <v>0</v>
      </c>
      <c r="F66" s="43">
        <v>1</v>
      </c>
      <c r="G66" s="95">
        <f t="shared" si="0"/>
        <v>0</v>
      </c>
      <c r="I66" s="43"/>
    </row>
    <row r="67" spans="1:9" ht="15.75">
      <c r="A67" s="44">
        <v>1947</v>
      </c>
      <c r="B67" s="43"/>
      <c r="C67" s="43"/>
      <c r="D67" s="53"/>
      <c r="E67" s="43">
        <v>0</v>
      </c>
      <c r="F67" s="43">
        <v>1</v>
      </c>
      <c r="G67" s="95">
        <f t="shared" si="0"/>
        <v>0</v>
      </c>
      <c r="I67" s="43"/>
    </row>
    <row r="68" spans="1:9" ht="15.75">
      <c r="A68" s="44">
        <v>1946</v>
      </c>
      <c r="B68" s="43"/>
      <c r="C68" s="43"/>
      <c r="D68" s="53"/>
      <c r="E68" s="43">
        <v>0</v>
      </c>
      <c r="F68" s="43">
        <v>1</v>
      </c>
      <c r="G68" s="95">
        <f t="shared" si="0"/>
        <v>0</v>
      </c>
      <c r="I68" s="43"/>
    </row>
    <row r="69" spans="1:9" ht="15.75">
      <c r="A69" s="44">
        <v>1945</v>
      </c>
      <c r="B69" s="43"/>
      <c r="C69" s="43"/>
      <c r="D69" s="53"/>
      <c r="E69" s="43">
        <v>0</v>
      </c>
      <c r="F69" s="43">
        <v>1</v>
      </c>
      <c r="G69" s="95">
        <f aca="true" t="shared" si="3" ref="G69:G92">E69/F69</f>
        <v>0</v>
      </c>
      <c r="I69" s="43"/>
    </row>
    <row r="70" spans="1:9" ht="15.75">
      <c r="A70" s="44">
        <v>1944</v>
      </c>
      <c r="B70" s="43"/>
      <c r="C70" s="43"/>
      <c r="D70" s="53"/>
      <c r="E70" s="43">
        <v>0</v>
      </c>
      <c r="F70" s="43">
        <v>1</v>
      </c>
      <c r="G70" s="95">
        <f t="shared" si="3"/>
        <v>0</v>
      </c>
      <c r="I70" s="43"/>
    </row>
    <row r="71" spans="1:9" ht="15.75">
      <c r="A71" s="44">
        <v>1943</v>
      </c>
      <c r="B71" s="43"/>
      <c r="C71" s="43"/>
      <c r="D71" s="53"/>
      <c r="E71" s="43">
        <v>0</v>
      </c>
      <c r="F71" s="43">
        <v>1</v>
      </c>
      <c r="G71" s="95">
        <f t="shared" si="3"/>
        <v>0</v>
      </c>
      <c r="I71" s="43"/>
    </row>
    <row r="72" spans="1:9" ht="15.75">
      <c r="A72" s="44">
        <v>1942</v>
      </c>
      <c r="B72" s="43"/>
      <c r="C72" s="43"/>
      <c r="D72" s="53"/>
      <c r="E72" s="43">
        <v>0</v>
      </c>
      <c r="F72" s="43">
        <v>1</v>
      </c>
      <c r="G72" s="95">
        <f t="shared" si="3"/>
        <v>0</v>
      </c>
      <c r="I72" s="43"/>
    </row>
    <row r="73" spans="1:9" ht="15.75">
      <c r="A73" s="44">
        <v>1941</v>
      </c>
      <c r="B73" s="43"/>
      <c r="C73" s="43"/>
      <c r="D73" s="53"/>
      <c r="E73" s="43">
        <v>0</v>
      </c>
      <c r="F73" s="43">
        <v>1</v>
      </c>
      <c r="G73" s="95">
        <f t="shared" si="3"/>
        <v>0</v>
      </c>
      <c r="I73" s="43"/>
    </row>
    <row r="74" spans="1:9" ht="15.75">
      <c r="A74" s="44">
        <v>1940</v>
      </c>
      <c r="B74" s="43"/>
      <c r="C74" s="43"/>
      <c r="D74" s="53"/>
      <c r="E74" s="43">
        <v>0</v>
      </c>
      <c r="F74" s="43">
        <v>1</v>
      </c>
      <c r="G74" s="95">
        <f t="shared" si="3"/>
        <v>0</v>
      </c>
      <c r="I74" s="43"/>
    </row>
    <row r="75" spans="1:9" ht="15.75">
      <c r="A75" s="44">
        <v>1939</v>
      </c>
      <c r="B75" s="43"/>
      <c r="C75" s="43"/>
      <c r="D75" s="53"/>
      <c r="E75" s="43">
        <v>0</v>
      </c>
      <c r="F75" s="43">
        <v>1</v>
      </c>
      <c r="G75" s="95">
        <f t="shared" si="3"/>
        <v>0</v>
      </c>
      <c r="I75" s="43"/>
    </row>
    <row r="76" spans="1:9" ht="15.75">
      <c r="A76" s="44">
        <v>1938</v>
      </c>
      <c r="B76" s="44"/>
      <c r="C76" s="44"/>
      <c r="D76" s="53">
        <f>SUM(B76:C76)</f>
        <v>0</v>
      </c>
      <c r="E76" s="43">
        <v>0</v>
      </c>
      <c r="F76" s="43">
        <v>1</v>
      </c>
      <c r="G76" s="95">
        <f t="shared" si="3"/>
        <v>0</v>
      </c>
      <c r="I76" s="43"/>
    </row>
    <row r="77" spans="1:9" ht="15.75">
      <c r="A77" s="44">
        <v>1937</v>
      </c>
      <c r="B77" s="44"/>
      <c r="C77" s="44"/>
      <c r="D77" s="53"/>
      <c r="E77" s="43">
        <v>0</v>
      </c>
      <c r="F77" s="43">
        <v>1</v>
      </c>
      <c r="G77" s="95">
        <f t="shared" si="3"/>
        <v>0</v>
      </c>
      <c r="I77" s="43"/>
    </row>
    <row r="78" spans="1:9" ht="15.75">
      <c r="A78" s="44">
        <v>1936</v>
      </c>
      <c r="B78" s="44"/>
      <c r="C78" s="44"/>
      <c r="D78" s="53"/>
      <c r="E78" s="43">
        <v>0</v>
      </c>
      <c r="F78" s="43">
        <v>1</v>
      </c>
      <c r="G78" s="95">
        <f t="shared" si="3"/>
        <v>0</v>
      </c>
      <c r="I78" s="43"/>
    </row>
    <row r="79" spans="1:9" ht="15.75">
      <c r="A79" s="44">
        <v>1935</v>
      </c>
      <c r="B79" s="44"/>
      <c r="C79" s="44"/>
      <c r="D79" s="53"/>
      <c r="E79" s="43">
        <v>0</v>
      </c>
      <c r="F79" s="43">
        <v>1</v>
      </c>
      <c r="G79" s="95">
        <f t="shared" si="3"/>
        <v>0</v>
      </c>
      <c r="I79" s="43"/>
    </row>
    <row r="80" spans="1:9" ht="15.75">
      <c r="A80" s="44">
        <v>1934</v>
      </c>
      <c r="B80" s="44"/>
      <c r="C80" s="44"/>
      <c r="D80" s="53"/>
      <c r="E80" s="43">
        <v>0</v>
      </c>
      <c r="F80" s="43">
        <v>1</v>
      </c>
      <c r="G80" s="95">
        <f t="shared" si="3"/>
        <v>0</v>
      </c>
      <c r="I80" s="43"/>
    </row>
    <row r="81" spans="1:9" ht="15.75">
      <c r="A81" s="44">
        <v>1933</v>
      </c>
      <c r="B81" s="42">
        <v>1</v>
      </c>
      <c r="C81" s="44"/>
      <c r="D81" s="53">
        <f>SUM(B81:C81)</f>
        <v>1</v>
      </c>
      <c r="E81" s="43">
        <v>1</v>
      </c>
      <c r="F81" s="43">
        <v>1</v>
      </c>
      <c r="G81" s="95">
        <f t="shared" si="3"/>
        <v>1</v>
      </c>
      <c r="I81" s="43"/>
    </row>
    <row r="82" spans="1:9" ht="15.75">
      <c r="A82" s="44">
        <v>1932</v>
      </c>
      <c r="B82" s="44"/>
      <c r="C82" s="144">
        <v>10</v>
      </c>
      <c r="D82" s="53">
        <f>SUM(B82:C82)</f>
        <v>10</v>
      </c>
      <c r="E82" s="43">
        <v>1</v>
      </c>
      <c r="F82" s="43">
        <v>1</v>
      </c>
      <c r="G82" s="95">
        <f t="shared" si="3"/>
        <v>1</v>
      </c>
      <c r="I82" s="43"/>
    </row>
    <row r="83" spans="1:9" ht="15.75">
      <c r="A83" s="44">
        <v>1931</v>
      </c>
      <c r="B83" s="48">
        <v>2</v>
      </c>
      <c r="C83" s="87"/>
      <c r="D83" s="53">
        <f>SUM(B83:C83)</f>
        <v>2</v>
      </c>
      <c r="E83" s="43">
        <v>1</v>
      </c>
      <c r="F83" s="43">
        <v>2</v>
      </c>
      <c r="G83" s="95">
        <f t="shared" si="3"/>
        <v>0.5</v>
      </c>
      <c r="I83" s="43"/>
    </row>
    <row r="84" spans="1:9" ht="15.75">
      <c r="A84" s="44">
        <v>1930</v>
      </c>
      <c r="B84" s="141"/>
      <c r="C84" s="48">
        <v>3</v>
      </c>
      <c r="D84" s="53">
        <f>SUM(B84:C84)</f>
        <v>3</v>
      </c>
      <c r="E84" s="43">
        <v>1</v>
      </c>
      <c r="F84" s="43">
        <v>1</v>
      </c>
      <c r="G84" s="95">
        <f t="shared" si="3"/>
        <v>1</v>
      </c>
      <c r="I84" s="43"/>
    </row>
    <row r="85" spans="1:9" ht="15.75">
      <c r="A85" s="44">
        <v>1929</v>
      </c>
      <c r="B85" s="44"/>
      <c r="C85" s="44"/>
      <c r="D85" s="53"/>
      <c r="E85" s="43">
        <v>0</v>
      </c>
      <c r="F85" s="43">
        <v>2</v>
      </c>
      <c r="G85" s="95">
        <f t="shared" si="3"/>
        <v>0</v>
      </c>
      <c r="I85" s="43"/>
    </row>
    <row r="86" spans="1:9" ht="15.75">
      <c r="A86" s="44">
        <v>1928</v>
      </c>
      <c r="B86" s="44"/>
      <c r="C86" s="44"/>
      <c r="D86" s="53">
        <f>SUM(B86:C86)</f>
        <v>0</v>
      </c>
      <c r="E86" s="43">
        <v>0</v>
      </c>
      <c r="F86" s="43">
        <v>2</v>
      </c>
      <c r="G86" s="95">
        <f t="shared" si="3"/>
        <v>0</v>
      </c>
      <c r="I86" s="43"/>
    </row>
    <row r="87" spans="1:9" ht="15.75">
      <c r="A87" s="44">
        <v>1927</v>
      </c>
      <c r="B87" s="44"/>
      <c r="C87" s="141"/>
      <c r="D87" s="53"/>
      <c r="E87" s="43">
        <v>0</v>
      </c>
      <c r="F87" s="43">
        <v>1</v>
      </c>
      <c r="G87" s="95">
        <f t="shared" si="3"/>
        <v>0</v>
      </c>
      <c r="I87" s="43"/>
    </row>
    <row r="88" spans="1:9" ht="15.75">
      <c r="A88" s="44">
        <v>1926</v>
      </c>
      <c r="B88" s="44"/>
      <c r="C88" s="143"/>
      <c r="D88" s="53"/>
      <c r="E88" s="43">
        <v>0</v>
      </c>
      <c r="F88" s="43">
        <v>2</v>
      </c>
      <c r="G88" s="95">
        <f t="shared" si="3"/>
        <v>0</v>
      </c>
      <c r="I88" s="43"/>
    </row>
    <row r="89" spans="1:9" ht="15.75">
      <c r="A89" s="44">
        <v>1925</v>
      </c>
      <c r="B89" s="44"/>
      <c r="C89" s="44"/>
      <c r="D89" s="53"/>
      <c r="E89" s="43">
        <v>0</v>
      </c>
      <c r="F89" s="43">
        <v>1</v>
      </c>
      <c r="G89" s="95">
        <f t="shared" si="3"/>
        <v>0</v>
      </c>
      <c r="I89" s="43"/>
    </row>
    <row r="90" spans="1:9" ht="15.75">
      <c r="A90" s="44">
        <v>1924</v>
      </c>
      <c r="B90" s="44"/>
      <c r="C90" s="44"/>
      <c r="D90" s="53"/>
      <c r="E90" s="43">
        <v>0</v>
      </c>
      <c r="F90" s="43">
        <v>1</v>
      </c>
      <c r="G90" s="95">
        <f t="shared" si="3"/>
        <v>0</v>
      </c>
      <c r="I90" s="43"/>
    </row>
    <row r="91" spans="1:7" ht="15.75">
      <c r="A91" s="44">
        <v>1923</v>
      </c>
      <c r="B91" s="44"/>
      <c r="C91" s="44"/>
      <c r="D91" s="53"/>
      <c r="E91" s="43">
        <v>0</v>
      </c>
      <c r="F91" s="43">
        <v>1</v>
      </c>
      <c r="G91" s="95">
        <f t="shared" si="3"/>
        <v>0</v>
      </c>
    </row>
    <row r="92" spans="1:7" ht="15.75">
      <c r="A92" s="44">
        <v>1922</v>
      </c>
      <c r="B92" s="88"/>
      <c r="C92" s="44"/>
      <c r="D92" s="53"/>
      <c r="E92" s="43">
        <v>0</v>
      </c>
      <c r="F92" s="43">
        <v>1</v>
      </c>
      <c r="G92" s="95">
        <f t="shared" si="3"/>
        <v>0</v>
      </c>
    </row>
    <row r="93" spans="1:7" ht="15.75">
      <c r="A93" s="44">
        <v>1921</v>
      </c>
      <c r="B93" s="44"/>
      <c r="C93" s="44"/>
      <c r="D93" s="53"/>
      <c r="E93" s="43"/>
      <c r="F93" s="43"/>
      <c r="G93" s="95"/>
    </row>
    <row r="94" spans="1:7" ht="15.75">
      <c r="A94" s="44">
        <v>1920</v>
      </c>
      <c r="B94" s="44"/>
      <c r="C94" s="44"/>
      <c r="D94" s="53"/>
      <c r="E94" s="43"/>
      <c r="F94" s="43"/>
      <c r="G94" s="95"/>
    </row>
    <row r="95" spans="1:7" ht="15.75">
      <c r="A95" s="44">
        <v>1919</v>
      </c>
      <c r="B95" s="44"/>
      <c r="C95" s="44"/>
      <c r="D95" s="53"/>
      <c r="E95" s="43"/>
      <c r="F95" s="43"/>
      <c r="G95" s="95"/>
    </row>
    <row r="96" spans="1:7" ht="15.75">
      <c r="A96" s="44">
        <v>1918</v>
      </c>
      <c r="B96" s="44"/>
      <c r="C96" s="44"/>
      <c r="D96" s="53"/>
      <c r="E96" s="43"/>
      <c r="F96" s="43"/>
      <c r="G96" s="95"/>
    </row>
    <row r="97" spans="1:7" ht="15.75">
      <c r="A97" s="44">
        <v>1917</v>
      </c>
      <c r="B97" s="44"/>
      <c r="C97" s="44"/>
      <c r="D97" s="53"/>
      <c r="E97" s="43"/>
      <c r="F97" s="43"/>
      <c r="G97" s="95"/>
    </row>
    <row r="98" spans="1:7" ht="15.75">
      <c r="A98" s="44">
        <v>1916</v>
      </c>
      <c r="B98" s="44"/>
      <c r="C98" s="44"/>
      <c r="D98" s="53"/>
      <c r="E98" s="43"/>
      <c r="F98" s="43"/>
      <c r="G98" s="95"/>
    </row>
    <row r="99" spans="1:7" ht="15.75">
      <c r="A99" s="44">
        <v>1915</v>
      </c>
      <c r="B99" s="44"/>
      <c r="C99" s="44"/>
      <c r="D99" s="53"/>
      <c r="E99" s="43"/>
      <c r="F99" s="43"/>
      <c r="G99" s="95"/>
    </row>
    <row r="100" spans="1:7" ht="15.75">
      <c r="A100" s="44">
        <v>1914</v>
      </c>
      <c r="B100" s="44"/>
      <c r="C100" s="44"/>
      <c r="D100" s="53"/>
      <c r="E100" s="43"/>
      <c r="F100" s="43"/>
      <c r="G100" s="95"/>
    </row>
    <row r="101" spans="1:7" ht="15.75">
      <c r="A101" s="44">
        <v>1913</v>
      </c>
      <c r="B101" s="44"/>
      <c r="C101" s="44"/>
      <c r="D101" s="53"/>
      <c r="E101" s="43"/>
      <c r="F101" s="43"/>
      <c r="G101" s="95"/>
    </row>
    <row r="102" spans="1:7" ht="15.75">
      <c r="A102" s="44">
        <v>1912</v>
      </c>
      <c r="B102" s="44"/>
      <c r="C102" s="44"/>
      <c r="D102" s="53"/>
      <c r="E102" s="43"/>
      <c r="F102" s="43"/>
      <c r="G102" s="95"/>
    </row>
    <row r="103" spans="1:7" ht="15.75">
      <c r="A103" s="44">
        <v>1911</v>
      </c>
      <c r="B103" s="44"/>
      <c r="C103" s="44"/>
      <c r="D103" s="53"/>
      <c r="E103" s="43"/>
      <c r="F103" s="43"/>
      <c r="G103" s="95"/>
    </row>
    <row r="104" spans="1:7" ht="15.75">
      <c r="A104" s="44">
        <v>1910</v>
      </c>
      <c r="B104" s="44"/>
      <c r="C104" s="44"/>
      <c r="D104" s="53"/>
      <c r="E104" s="43"/>
      <c r="F104" s="43"/>
      <c r="G104" s="95"/>
    </row>
    <row r="105" spans="1:7" ht="15.75">
      <c r="A105" s="44">
        <v>1909</v>
      </c>
      <c r="B105" s="44"/>
      <c r="C105" s="44"/>
      <c r="D105" s="53"/>
      <c r="E105" s="43"/>
      <c r="F105" s="43"/>
      <c r="G105" s="95"/>
    </row>
    <row r="106" spans="1:7" ht="15.75">
      <c r="A106" s="44">
        <v>1908</v>
      </c>
      <c r="B106" s="44"/>
      <c r="C106" s="44"/>
      <c r="D106" s="53"/>
      <c r="E106" s="43"/>
      <c r="F106" s="43"/>
      <c r="G106" s="95"/>
    </row>
    <row r="107" spans="1:7" ht="15.75">
      <c r="A107" s="44">
        <v>1907</v>
      </c>
      <c r="B107" s="44"/>
      <c r="C107" s="44"/>
      <c r="D107" s="53"/>
      <c r="E107" s="43"/>
      <c r="F107" s="43"/>
      <c r="G107" s="95"/>
    </row>
    <row r="108" spans="1:7" ht="15.75">
      <c r="A108" s="44">
        <v>1906</v>
      </c>
      <c r="B108" s="43"/>
      <c r="C108" s="43"/>
      <c r="D108" s="53"/>
      <c r="E108" s="43"/>
      <c r="F108" s="43"/>
      <c r="G108" s="95"/>
    </row>
    <row r="109" spans="1:7" ht="15.75">
      <c r="A109" s="44">
        <v>1905</v>
      </c>
      <c r="B109" s="43"/>
      <c r="C109" s="43"/>
      <c r="D109" s="53"/>
      <c r="E109" s="43"/>
      <c r="F109" s="43"/>
      <c r="G109" s="95"/>
    </row>
    <row r="110" spans="1:7" ht="15.75">
      <c r="A110" s="44">
        <v>1904</v>
      </c>
      <c r="B110" s="43"/>
      <c r="C110" s="43"/>
      <c r="D110" s="53"/>
      <c r="E110" s="43"/>
      <c r="F110" s="43"/>
      <c r="G110" s="95"/>
    </row>
    <row r="111" spans="1:7" ht="15.75">
      <c r="A111" s="44">
        <v>1903</v>
      </c>
      <c r="B111" s="43"/>
      <c r="C111" s="43"/>
      <c r="D111" s="53"/>
      <c r="E111" s="43"/>
      <c r="F111" s="43"/>
      <c r="G111" s="95"/>
    </row>
    <row r="112" spans="1:7" ht="15.75">
      <c r="A112" s="44">
        <v>1902</v>
      </c>
      <c r="B112" s="43"/>
      <c r="C112" s="43">
        <v>1</v>
      </c>
      <c r="D112" s="43">
        <f>SUM(B112:C112)</f>
        <v>1</v>
      </c>
      <c r="E112" s="43"/>
      <c r="F112" s="43"/>
      <c r="G112" s="95"/>
    </row>
    <row r="113" spans="1:7" ht="15.75">
      <c r="A113" s="44">
        <v>1901</v>
      </c>
      <c r="B113" s="43"/>
      <c r="C113" s="43">
        <v>140</v>
      </c>
      <c r="D113" s="43">
        <f>SUM(B113:C113)</f>
        <v>140</v>
      </c>
      <c r="E113" s="43"/>
      <c r="F113" s="43"/>
      <c r="G113" s="95"/>
    </row>
    <row r="114" spans="1:7" ht="15.75">
      <c r="A114" s="82">
        <v>1900</v>
      </c>
      <c r="B114" s="47"/>
      <c r="C114" s="89">
        <v>3</v>
      </c>
      <c r="D114" s="43">
        <f>SUM(B114:C114)</f>
        <v>3</v>
      </c>
      <c r="E114" s="47"/>
      <c r="F114" s="47"/>
      <c r="G114" s="177"/>
    </row>
    <row r="115" spans="1:7" ht="15.75">
      <c r="A115" s="90">
        <v>1899</v>
      </c>
      <c r="B115" s="57"/>
      <c r="C115" s="57">
        <v>35</v>
      </c>
      <c r="D115" s="57">
        <f>SUM(B115:C115)</f>
        <v>35</v>
      </c>
      <c r="E115" s="57"/>
      <c r="F115" s="57"/>
      <c r="G115" s="178"/>
    </row>
    <row r="116" spans="1:7" ht="15.75">
      <c r="A116" s="65"/>
      <c r="B116" s="61"/>
      <c r="C116" s="62"/>
      <c r="D116" s="61"/>
      <c r="E116" s="61"/>
      <c r="F116" s="61"/>
      <c r="G116" s="61"/>
    </row>
    <row r="117" spans="1:7" ht="15.75">
      <c r="A117" s="41" t="s">
        <v>28</v>
      </c>
      <c r="B117" s="91">
        <f>SUM(B4:B115)</f>
        <v>956</v>
      </c>
      <c r="C117" s="91">
        <f>SUM(C4:C115)</f>
        <v>315</v>
      </c>
      <c r="D117" s="171">
        <f>SUM(D4:D115)</f>
        <v>1271</v>
      </c>
      <c r="E117" s="214" t="s">
        <v>14</v>
      </c>
      <c r="F117" s="214"/>
      <c r="G117" s="107">
        <f>AVERAGE(G4:G115)</f>
        <v>0.6629213483146067</v>
      </c>
    </row>
    <row r="118" spans="1:7" ht="16.5" thickBot="1">
      <c r="A118" s="66"/>
      <c r="B118" s="54"/>
      <c r="C118" s="55"/>
      <c r="D118" s="54"/>
      <c r="E118" s="54"/>
      <c r="F118" s="54"/>
      <c r="G118" s="54"/>
    </row>
    <row r="119" spans="1:7" ht="16.5" thickTop="1">
      <c r="A119" s="44"/>
      <c r="B119" s="43"/>
      <c r="C119" s="42"/>
      <c r="D119" s="43"/>
      <c r="E119" s="44"/>
      <c r="F119" s="44"/>
      <c r="G119" s="43"/>
    </row>
    <row r="120" spans="1:7" ht="81" customHeight="1">
      <c r="A120" s="216" t="s">
        <v>84</v>
      </c>
      <c r="B120" s="216"/>
      <c r="C120" s="216"/>
      <c r="D120" s="216"/>
      <c r="E120" s="216"/>
      <c r="F120" s="216"/>
      <c r="G120" s="216"/>
    </row>
    <row r="121" spans="1:7" ht="15.75">
      <c r="A121" s="211"/>
      <c r="B121" s="211"/>
      <c r="C121" s="211"/>
      <c r="D121" s="211"/>
      <c r="E121" s="211"/>
      <c r="F121" s="211"/>
      <c r="G121" s="211"/>
    </row>
    <row r="122" spans="1:7" ht="19.5" customHeight="1">
      <c r="A122" s="212" t="s">
        <v>78</v>
      </c>
      <c r="B122" s="212"/>
      <c r="C122" s="212"/>
      <c r="D122" s="212"/>
      <c r="E122" s="212"/>
      <c r="F122" s="212"/>
      <c r="G122" s="212"/>
    </row>
    <row r="123" spans="1:7" ht="15.75">
      <c r="A123" s="215"/>
      <c r="B123" s="215"/>
      <c r="C123" s="215"/>
      <c r="D123" s="215"/>
      <c r="E123" s="215"/>
      <c r="F123" s="215"/>
      <c r="G123" s="215"/>
    </row>
    <row r="124" spans="1:7" ht="30.75" customHeight="1">
      <c r="A124" s="212" t="s">
        <v>76</v>
      </c>
      <c r="B124" s="212"/>
      <c r="C124" s="212"/>
      <c r="D124" s="212"/>
      <c r="E124" s="212"/>
      <c r="F124" s="212"/>
      <c r="G124" s="212"/>
    </row>
    <row r="125" spans="1:7" ht="15.75">
      <c r="A125" s="215"/>
      <c r="B125" s="215"/>
      <c r="C125" s="215"/>
      <c r="D125" s="215"/>
      <c r="E125" s="215"/>
      <c r="F125" s="215"/>
      <c r="G125" s="215"/>
    </row>
    <row r="126" spans="1:7" ht="19.5" customHeight="1">
      <c r="A126" s="212" t="s">
        <v>79</v>
      </c>
      <c r="B126" s="212"/>
      <c r="C126" s="212"/>
      <c r="D126" s="212"/>
      <c r="E126" s="212"/>
      <c r="F126" s="212"/>
      <c r="G126" s="212"/>
    </row>
    <row r="192" ht="12.75">
      <c r="C192" s="6"/>
    </row>
  </sheetData>
  <sheetProtection/>
  <mergeCells count="14">
    <mergeCell ref="A123:G123"/>
    <mergeCell ref="A124:G124"/>
    <mergeCell ref="A125:G125"/>
    <mergeCell ref="A126:G126"/>
    <mergeCell ref="A120:G120"/>
    <mergeCell ref="B2:C2"/>
    <mergeCell ref="A2:A3"/>
    <mergeCell ref="D2:D3"/>
    <mergeCell ref="E2:F2"/>
    <mergeCell ref="G2:G3"/>
    <mergeCell ref="A121:G121"/>
    <mergeCell ref="A122:G122"/>
    <mergeCell ref="A1:G1"/>
    <mergeCell ref="E117:F117"/>
  </mergeCells>
  <printOptions/>
  <pageMargins left="0.7500000000000001" right="0.7500000000000001" top="1" bottom="1" header="0.5" footer="0.5"/>
  <pageSetup fitToHeight="4" fitToWidth="1" orientation="landscape" scale="88"/>
  <legacyDrawing r:id="rId2"/>
</worksheet>
</file>

<file path=xl/worksheets/sheet3.xml><?xml version="1.0" encoding="utf-8"?>
<worksheet xmlns="http://schemas.openxmlformats.org/spreadsheetml/2006/main" xmlns:r="http://schemas.openxmlformats.org/officeDocument/2006/relationships">
  <dimension ref="A1:K129"/>
  <sheetViews>
    <sheetView zoomScale="125" zoomScaleNormal="125" zoomScalePageLayoutView="0" workbookViewId="0" topLeftCell="A1">
      <selection activeCell="H135" sqref="H135"/>
    </sheetView>
  </sheetViews>
  <sheetFormatPr defaultColWidth="8.8515625" defaultRowHeight="12.75"/>
  <cols>
    <col min="1" max="1" width="8.8515625" style="6" customWidth="1"/>
    <col min="2" max="2" width="13.00390625" style="6" customWidth="1"/>
    <col min="3" max="3" width="8.8515625" style="6" customWidth="1"/>
    <col min="4" max="4" width="16.140625" style="6" customWidth="1"/>
    <col min="5" max="5" width="9.28125" style="6" customWidth="1"/>
    <col min="6" max="6" width="13.7109375" style="6" customWidth="1"/>
    <col min="7" max="7" width="10.7109375" style="6" customWidth="1"/>
    <col min="8" max="8" width="10.140625" style="6" customWidth="1"/>
    <col min="9" max="9" width="11.8515625" style="11" customWidth="1"/>
    <col min="10" max="16384" width="8.8515625" style="6" customWidth="1"/>
  </cols>
  <sheetData>
    <row r="1" spans="1:9" s="19" customFormat="1" ht="34.5" customHeight="1">
      <c r="A1" s="221" t="s">
        <v>103</v>
      </c>
      <c r="B1" s="221"/>
      <c r="C1" s="221"/>
      <c r="D1" s="221"/>
      <c r="E1" s="221"/>
      <c r="F1" s="221"/>
      <c r="G1" s="221"/>
      <c r="H1" s="221"/>
      <c r="I1" s="221"/>
    </row>
    <row r="2" ht="16.5" customHeight="1" thickBot="1"/>
    <row r="3" spans="1:9" ht="25.5" customHeight="1" thickTop="1">
      <c r="A3" s="217" t="s">
        <v>0</v>
      </c>
      <c r="B3" s="208" t="s">
        <v>34</v>
      </c>
      <c r="C3" s="208"/>
      <c r="D3" s="208"/>
      <c r="E3" s="208"/>
      <c r="F3" s="219" t="s">
        <v>97</v>
      </c>
      <c r="G3" s="208" t="s">
        <v>22</v>
      </c>
      <c r="H3" s="208"/>
      <c r="I3" s="209" t="s">
        <v>61</v>
      </c>
    </row>
    <row r="4" spans="1:9" ht="40.5" customHeight="1" thickBot="1">
      <c r="A4" s="218"/>
      <c r="B4" s="68" t="s">
        <v>31</v>
      </c>
      <c r="C4" s="68" t="s">
        <v>5</v>
      </c>
      <c r="D4" s="68" t="s">
        <v>32</v>
      </c>
      <c r="E4" s="68" t="s">
        <v>13</v>
      </c>
      <c r="F4" s="220"/>
      <c r="G4" s="68" t="s">
        <v>11</v>
      </c>
      <c r="H4" s="68" t="s">
        <v>27</v>
      </c>
      <c r="I4" s="210"/>
    </row>
    <row r="5" spans="1:9" ht="16.5" thickTop="1">
      <c r="A5" s="82">
        <v>2010</v>
      </c>
      <c r="B5" s="83">
        <v>1</v>
      </c>
      <c r="C5" s="83">
        <v>3</v>
      </c>
      <c r="D5" s="83">
        <v>3</v>
      </c>
      <c r="E5" s="83"/>
      <c r="F5" s="43">
        <f>SUM(B5:E5)</f>
        <v>7</v>
      </c>
      <c r="G5" s="43">
        <v>3</v>
      </c>
      <c r="H5" s="43">
        <v>3</v>
      </c>
      <c r="I5" s="95">
        <f>G5/H5</f>
        <v>1</v>
      </c>
    </row>
    <row r="6" spans="1:9" ht="15.75">
      <c r="A6" s="44">
        <v>2009</v>
      </c>
      <c r="B6" s="84">
        <v>0</v>
      </c>
      <c r="C6" s="53"/>
      <c r="D6" s="84">
        <v>2</v>
      </c>
      <c r="E6" s="43"/>
      <c r="F6" s="43">
        <f>SUM(B6:E6)</f>
        <v>2</v>
      </c>
      <c r="G6" s="43">
        <v>2</v>
      </c>
      <c r="H6" s="43">
        <v>3</v>
      </c>
      <c r="I6" s="95">
        <f aca="true" t="shared" si="0" ref="I6:I69">G6/H6</f>
        <v>0.6666666666666666</v>
      </c>
    </row>
    <row r="7" spans="1:9" ht="15.75">
      <c r="A7" s="44">
        <v>2008</v>
      </c>
      <c r="B7" s="53"/>
      <c r="C7" s="53"/>
      <c r="D7" s="53"/>
      <c r="E7" s="43"/>
      <c r="F7" s="53"/>
      <c r="G7" s="43">
        <v>0</v>
      </c>
      <c r="H7" s="43">
        <v>3</v>
      </c>
      <c r="I7" s="95">
        <f t="shared" si="0"/>
        <v>0</v>
      </c>
    </row>
    <row r="8" spans="1:9" ht="15.75">
      <c r="A8" s="44">
        <v>2007</v>
      </c>
      <c r="B8" s="84">
        <v>1</v>
      </c>
      <c r="C8" s="84">
        <v>0</v>
      </c>
      <c r="D8" s="84">
        <v>1</v>
      </c>
      <c r="E8" s="43"/>
      <c r="F8" s="43">
        <f aca="true" t="shared" si="1" ref="F8:F40">SUM(B8:E8)</f>
        <v>2</v>
      </c>
      <c r="G8" s="43">
        <v>3</v>
      </c>
      <c r="H8" s="43">
        <v>3</v>
      </c>
      <c r="I8" s="95">
        <f t="shared" si="0"/>
        <v>1</v>
      </c>
    </row>
    <row r="9" spans="1:9" ht="15.75">
      <c r="A9" s="44">
        <v>2006</v>
      </c>
      <c r="B9" s="84">
        <v>0</v>
      </c>
      <c r="C9" s="84">
        <v>0</v>
      </c>
      <c r="D9" s="84">
        <v>0</v>
      </c>
      <c r="E9" s="43"/>
      <c r="F9" s="43">
        <f t="shared" si="1"/>
        <v>0</v>
      </c>
      <c r="G9" s="43">
        <v>3</v>
      </c>
      <c r="H9" s="43">
        <v>3</v>
      </c>
      <c r="I9" s="95">
        <f t="shared" si="0"/>
        <v>1</v>
      </c>
    </row>
    <row r="10" spans="1:9" ht="15.75">
      <c r="A10" s="44">
        <v>2005</v>
      </c>
      <c r="B10" s="53"/>
      <c r="C10" s="84">
        <v>1</v>
      </c>
      <c r="D10" s="84">
        <v>1</v>
      </c>
      <c r="E10" s="43"/>
      <c r="F10" s="43">
        <f t="shared" si="1"/>
        <v>2</v>
      </c>
      <c r="G10" s="43">
        <v>2</v>
      </c>
      <c r="H10" s="43">
        <v>3</v>
      </c>
      <c r="I10" s="95">
        <f t="shared" si="0"/>
        <v>0.6666666666666666</v>
      </c>
    </row>
    <row r="11" spans="1:9" ht="15.75">
      <c r="A11" s="44">
        <v>2004</v>
      </c>
      <c r="B11" s="84">
        <v>1</v>
      </c>
      <c r="C11" s="84">
        <v>0</v>
      </c>
      <c r="D11" s="84">
        <v>4</v>
      </c>
      <c r="E11" s="53"/>
      <c r="F11" s="43">
        <f t="shared" si="1"/>
        <v>5</v>
      </c>
      <c r="G11" s="43">
        <v>3</v>
      </c>
      <c r="H11" s="43">
        <v>3</v>
      </c>
      <c r="I11" s="95">
        <f t="shared" si="0"/>
        <v>1</v>
      </c>
    </row>
    <row r="12" spans="1:9" ht="15.75">
      <c r="A12" s="44">
        <v>2003</v>
      </c>
      <c r="B12" s="84">
        <v>0</v>
      </c>
      <c r="C12" s="84">
        <v>1</v>
      </c>
      <c r="D12" s="84">
        <v>6</v>
      </c>
      <c r="E12" s="53"/>
      <c r="F12" s="43">
        <f t="shared" si="1"/>
        <v>7</v>
      </c>
      <c r="G12" s="43">
        <v>3</v>
      </c>
      <c r="H12" s="43">
        <v>3</v>
      </c>
      <c r="I12" s="95">
        <f t="shared" si="0"/>
        <v>1</v>
      </c>
    </row>
    <row r="13" spans="1:9" ht="15.75">
      <c r="A13" s="44">
        <v>2002</v>
      </c>
      <c r="B13" s="53">
        <v>0</v>
      </c>
      <c r="C13" s="84">
        <v>0</v>
      </c>
      <c r="D13" s="53">
        <v>1</v>
      </c>
      <c r="E13" s="53"/>
      <c r="F13" s="43">
        <f t="shared" si="1"/>
        <v>1</v>
      </c>
      <c r="G13" s="43">
        <v>3</v>
      </c>
      <c r="H13" s="43">
        <v>3</v>
      </c>
      <c r="I13" s="95">
        <f t="shared" si="0"/>
        <v>1</v>
      </c>
    </row>
    <row r="14" spans="1:9" ht="15.75">
      <c r="A14" s="44">
        <v>2001</v>
      </c>
      <c r="B14" s="84">
        <v>2</v>
      </c>
      <c r="C14" s="84">
        <v>3</v>
      </c>
      <c r="D14" s="84">
        <v>1</v>
      </c>
      <c r="E14" s="53"/>
      <c r="F14" s="43">
        <f t="shared" si="1"/>
        <v>6</v>
      </c>
      <c r="G14" s="43">
        <v>3</v>
      </c>
      <c r="H14" s="43">
        <v>3</v>
      </c>
      <c r="I14" s="95">
        <f t="shared" si="0"/>
        <v>1</v>
      </c>
    </row>
    <row r="15" spans="1:9" ht="15.75">
      <c r="A15" s="44">
        <v>2000</v>
      </c>
      <c r="B15" s="53">
        <v>2</v>
      </c>
      <c r="C15" s="84">
        <v>5</v>
      </c>
      <c r="D15" s="84">
        <v>1</v>
      </c>
      <c r="E15" s="53"/>
      <c r="F15" s="43">
        <f t="shared" si="1"/>
        <v>8</v>
      </c>
      <c r="G15" s="43">
        <v>3</v>
      </c>
      <c r="H15" s="43">
        <v>3</v>
      </c>
      <c r="I15" s="95">
        <f t="shared" si="0"/>
        <v>1</v>
      </c>
    </row>
    <row r="16" spans="1:9" ht="15.75">
      <c r="A16" s="44">
        <v>1999</v>
      </c>
      <c r="B16" s="53">
        <v>1</v>
      </c>
      <c r="C16" s="84">
        <v>4</v>
      </c>
      <c r="D16" s="84">
        <v>3</v>
      </c>
      <c r="E16" s="53"/>
      <c r="F16" s="43">
        <f t="shared" si="1"/>
        <v>8</v>
      </c>
      <c r="G16" s="43">
        <v>3</v>
      </c>
      <c r="H16" s="43">
        <v>3</v>
      </c>
      <c r="I16" s="95">
        <f t="shared" si="0"/>
        <v>1</v>
      </c>
    </row>
    <row r="17" spans="1:9" ht="15.75">
      <c r="A17" s="44">
        <v>1998</v>
      </c>
      <c r="B17" s="53">
        <v>3</v>
      </c>
      <c r="C17" s="84">
        <v>5</v>
      </c>
      <c r="D17" s="84">
        <v>5</v>
      </c>
      <c r="E17" s="53"/>
      <c r="F17" s="43">
        <f t="shared" si="1"/>
        <v>13</v>
      </c>
      <c r="G17" s="43">
        <v>3</v>
      </c>
      <c r="H17" s="43">
        <v>3</v>
      </c>
      <c r="I17" s="95">
        <f t="shared" si="0"/>
        <v>1</v>
      </c>
    </row>
    <row r="18" spans="1:9" ht="15.75">
      <c r="A18" s="44">
        <v>1997</v>
      </c>
      <c r="B18" s="53">
        <v>0</v>
      </c>
      <c r="C18" s="84">
        <v>2</v>
      </c>
      <c r="D18" s="84">
        <v>0</v>
      </c>
      <c r="E18" s="53"/>
      <c r="F18" s="43">
        <f t="shared" si="1"/>
        <v>2</v>
      </c>
      <c r="G18" s="43">
        <v>3</v>
      </c>
      <c r="H18" s="43">
        <v>3</v>
      </c>
      <c r="I18" s="95">
        <f t="shared" si="0"/>
        <v>1</v>
      </c>
    </row>
    <row r="19" spans="1:9" ht="15.75">
      <c r="A19" s="44">
        <v>1996</v>
      </c>
      <c r="B19" s="53">
        <v>1</v>
      </c>
      <c r="C19" s="53">
        <v>0</v>
      </c>
      <c r="D19" s="84">
        <v>2</v>
      </c>
      <c r="E19" s="53"/>
      <c r="F19" s="43">
        <f t="shared" si="1"/>
        <v>3</v>
      </c>
      <c r="G19" s="43">
        <v>3</v>
      </c>
      <c r="H19" s="43">
        <v>3</v>
      </c>
      <c r="I19" s="95">
        <f t="shared" si="0"/>
        <v>1</v>
      </c>
    </row>
    <row r="20" spans="1:9" ht="15.75">
      <c r="A20" s="44">
        <v>1995</v>
      </c>
      <c r="B20" s="53">
        <v>0</v>
      </c>
      <c r="C20" s="53">
        <v>2</v>
      </c>
      <c r="D20" s="84">
        <v>9</v>
      </c>
      <c r="E20" s="43"/>
      <c r="F20" s="43">
        <f t="shared" si="1"/>
        <v>11</v>
      </c>
      <c r="G20" s="43">
        <v>3</v>
      </c>
      <c r="H20" s="43">
        <v>3</v>
      </c>
      <c r="I20" s="95">
        <f t="shared" si="0"/>
        <v>1</v>
      </c>
    </row>
    <row r="21" spans="1:9" ht="15.75">
      <c r="A21" s="44">
        <v>1994</v>
      </c>
      <c r="B21" s="53">
        <v>0</v>
      </c>
      <c r="C21" s="53">
        <v>11</v>
      </c>
      <c r="D21" s="84">
        <v>5</v>
      </c>
      <c r="E21" s="43"/>
      <c r="F21" s="43">
        <f t="shared" si="1"/>
        <v>16</v>
      </c>
      <c r="G21" s="43">
        <v>3</v>
      </c>
      <c r="H21" s="43">
        <v>3</v>
      </c>
      <c r="I21" s="95">
        <f t="shared" si="0"/>
        <v>1</v>
      </c>
    </row>
    <row r="22" spans="1:9" ht="15.75">
      <c r="A22" s="44">
        <v>1993</v>
      </c>
      <c r="B22" s="53">
        <v>0</v>
      </c>
      <c r="C22" s="53">
        <v>2</v>
      </c>
      <c r="D22" s="84">
        <v>6</v>
      </c>
      <c r="E22" s="43"/>
      <c r="F22" s="43">
        <f t="shared" si="1"/>
        <v>8</v>
      </c>
      <c r="G22" s="43">
        <v>3</v>
      </c>
      <c r="H22" s="43">
        <v>3</v>
      </c>
      <c r="I22" s="95">
        <f t="shared" si="0"/>
        <v>1</v>
      </c>
    </row>
    <row r="23" spans="1:9" ht="15.75">
      <c r="A23" s="44">
        <v>1992</v>
      </c>
      <c r="B23" s="53">
        <v>1</v>
      </c>
      <c r="C23" s="53">
        <v>3</v>
      </c>
      <c r="D23" s="84">
        <v>4</v>
      </c>
      <c r="E23" s="43"/>
      <c r="F23" s="43">
        <f t="shared" si="1"/>
        <v>8</v>
      </c>
      <c r="G23" s="43">
        <v>3</v>
      </c>
      <c r="H23" s="43">
        <v>3</v>
      </c>
      <c r="I23" s="95">
        <f t="shared" si="0"/>
        <v>1</v>
      </c>
    </row>
    <row r="24" spans="1:9" ht="15.75">
      <c r="A24" s="44">
        <v>1991</v>
      </c>
      <c r="B24" s="53">
        <v>4</v>
      </c>
      <c r="C24" s="53">
        <v>3</v>
      </c>
      <c r="D24" s="84">
        <v>3</v>
      </c>
      <c r="E24" s="43"/>
      <c r="F24" s="43">
        <f t="shared" si="1"/>
        <v>10</v>
      </c>
      <c r="G24" s="43">
        <v>3</v>
      </c>
      <c r="H24" s="43">
        <v>3</v>
      </c>
      <c r="I24" s="95">
        <f t="shared" si="0"/>
        <v>1</v>
      </c>
    </row>
    <row r="25" spans="1:9" ht="15.75">
      <c r="A25" s="44">
        <v>1990</v>
      </c>
      <c r="B25" s="53">
        <v>1</v>
      </c>
      <c r="C25" s="53">
        <v>0</v>
      </c>
      <c r="D25" s="84">
        <v>5</v>
      </c>
      <c r="E25" s="43"/>
      <c r="F25" s="43">
        <f t="shared" si="1"/>
        <v>6</v>
      </c>
      <c r="G25" s="43">
        <v>3</v>
      </c>
      <c r="H25" s="43">
        <v>3</v>
      </c>
      <c r="I25" s="95">
        <f t="shared" si="0"/>
        <v>1</v>
      </c>
    </row>
    <row r="26" spans="1:9" ht="15.75">
      <c r="A26" s="44">
        <v>1989</v>
      </c>
      <c r="B26" s="53">
        <v>1</v>
      </c>
      <c r="C26" s="53">
        <v>3</v>
      </c>
      <c r="D26" s="84">
        <v>4</v>
      </c>
      <c r="E26" s="43"/>
      <c r="F26" s="43">
        <f t="shared" si="1"/>
        <v>8</v>
      </c>
      <c r="G26" s="43">
        <v>3</v>
      </c>
      <c r="H26" s="43">
        <v>3</v>
      </c>
      <c r="I26" s="95">
        <f t="shared" si="0"/>
        <v>1</v>
      </c>
    </row>
    <row r="27" spans="1:9" ht="15.75">
      <c r="A27" s="44">
        <v>1988</v>
      </c>
      <c r="B27" s="53">
        <v>2</v>
      </c>
      <c r="C27" s="53">
        <v>2</v>
      </c>
      <c r="D27" s="84">
        <f>2+1</f>
        <v>3</v>
      </c>
      <c r="E27" s="43"/>
      <c r="F27" s="43">
        <f t="shared" si="1"/>
        <v>7</v>
      </c>
      <c r="G27" s="43">
        <v>3</v>
      </c>
      <c r="H27" s="43">
        <v>3</v>
      </c>
      <c r="I27" s="95">
        <f t="shared" si="0"/>
        <v>1</v>
      </c>
    </row>
    <row r="28" spans="1:9" ht="15.75">
      <c r="A28" s="44">
        <v>1987</v>
      </c>
      <c r="B28" s="53">
        <v>0</v>
      </c>
      <c r="C28" s="53">
        <v>7</v>
      </c>
      <c r="D28" s="84">
        <v>5</v>
      </c>
      <c r="E28" s="43"/>
      <c r="F28" s="43">
        <f t="shared" si="1"/>
        <v>12</v>
      </c>
      <c r="G28" s="43">
        <v>3</v>
      </c>
      <c r="H28" s="43">
        <v>3</v>
      </c>
      <c r="I28" s="95">
        <f t="shared" si="0"/>
        <v>1</v>
      </c>
    </row>
    <row r="29" spans="1:9" ht="15.75">
      <c r="A29" s="44">
        <v>1986</v>
      </c>
      <c r="B29" s="53">
        <v>0</v>
      </c>
      <c r="C29" s="53">
        <v>1</v>
      </c>
      <c r="D29" s="84">
        <v>8</v>
      </c>
      <c r="E29" s="43"/>
      <c r="F29" s="43">
        <f t="shared" si="1"/>
        <v>9</v>
      </c>
      <c r="G29" s="43">
        <v>3</v>
      </c>
      <c r="H29" s="43">
        <v>3</v>
      </c>
      <c r="I29" s="95">
        <f t="shared" si="0"/>
        <v>1</v>
      </c>
    </row>
    <row r="30" spans="1:9" ht="15.75">
      <c r="A30" s="44">
        <v>1985</v>
      </c>
      <c r="B30" s="53">
        <v>2</v>
      </c>
      <c r="C30" s="53">
        <v>9</v>
      </c>
      <c r="D30" s="53"/>
      <c r="E30" s="43"/>
      <c r="F30" s="43">
        <f t="shared" si="1"/>
        <v>11</v>
      </c>
      <c r="G30" s="43">
        <v>2</v>
      </c>
      <c r="H30" s="43">
        <v>3</v>
      </c>
      <c r="I30" s="95">
        <f t="shared" si="0"/>
        <v>0.6666666666666666</v>
      </c>
    </row>
    <row r="31" spans="1:9" ht="15.75">
      <c r="A31" s="44">
        <v>1984</v>
      </c>
      <c r="B31" s="53">
        <v>1</v>
      </c>
      <c r="C31" s="53">
        <v>4</v>
      </c>
      <c r="D31" s="53"/>
      <c r="E31" s="43"/>
      <c r="F31" s="43">
        <f t="shared" si="1"/>
        <v>5</v>
      </c>
      <c r="G31" s="43">
        <v>2</v>
      </c>
      <c r="H31" s="43">
        <v>3</v>
      </c>
      <c r="I31" s="95">
        <f t="shared" si="0"/>
        <v>0.6666666666666666</v>
      </c>
    </row>
    <row r="32" spans="1:9" ht="15.75">
      <c r="A32" s="44">
        <v>1983</v>
      </c>
      <c r="B32" s="53">
        <v>3</v>
      </c>
      <c r="C32" s="53">
        <v>6</v>
      </c>
      <c r="D32" s="53"/>
      <c r="E32" s="43"/>
      <c r="F32" s="43">
        <f t="shared" si="1"/>
        <v>9</v>
      </c>
      <c r="G32" s="43">
        <v>2</v>
      </c>
      <c r="H32" s="43">
        <v>3</v>
      </c>
      <c r="I32" s="95">
        <f t="shared" si="0"/>
        <v>0.6666666666666666</v>
      </c>
    </row>
    <row r="33" spans="1:9" ht="15.75">
      <c r="A33" s="44">
        <v>1982</v>
      </c>
      <c r="B33" s="53">
        <v>4</v>
      </c>
      <c r="C33" s="53">
        <v>14</v>
      </c>
      <c r="D33" s="84">
        <v>8</v>
      </c>
      <c r="E33" s="43"/>
      <c r="F33" s="43">
        <f t="shared" si="1"/>
        <v>26</v>
      </c>
      <c r="G33" s="43">
        <v>3</v>
      </c>
      <c r="H33" s="43">
        <v>3</v>
      </c>
      <c r="I33" s="95">
        <f t="shared" si="0"/>
        <v>1</v>
      </c>
    </row>
    <row r="34" spans="1:9" ht="15.75">
      <c r="A34" s="44">
        <v>1981</v>
      </c>
      <c r="B34" s="53">
        <v>2</v>
      </c>
      <c r="C34" s="53">
        <v>3</v>
      </c>
      <c r="D34" s="84">
        <v>8</v>
      </c>
      <c r="E34" s="43"/>
      <c r="F34" s="43">
        <f t="shared" si="1"/>
        <v>13</v>
      </c>
      <c r="G34" s="43">
        <v>3</v>
      </c>
      <c r="H34" s="43">
        <v>3</v>
      </c>
      <c r="I34" s="95">
        <f t="shared" si="0"/>
        <v>1</v>
      </c>
    </row>
    <row r="35" spans="1:9" ht="15.75">
      <c r="A35" s="44">
        <v>1980</v>
      </c>
      <c r="B35" s="53">
        <v>2</v>
      </c>
      <c r="C35" s="53">
        <v>3</v>
      </c>
      <c r="D35" s="53"/>
      <c r="E35" s="43"/>
      <c r="F35" s="43">
        <f t="shared" si="1"/>
        <v>5</v>
      </c>
      <c r="G35" s="43">
        <v>2</v>
      </c>
      <c r="H35" s="43">
        <v>3</v>
      </c>
      <c r="I35" s="95">
        <f t="shared" si="0"/>
        <v>0.6666666666666666</v>
      </c>
    </row>
    <row r="36" spans="1:9" ht="15.75">
      <c r="A36" s="44">
        <v>1979</v>
      </c>
      <c r="B36" s="53">
        <v>7</v>
      </c>
      <c r="C36" s="53">
        <v>2</v>
      </c>
      <c r="D36" s="84">
        <v>3</v>
      </c>
      <c r="E36" s="43"/>
      <c r="F36" s="43">
        <f t="shared" si="1"/>
        <v>12</v>
      </c>
      <c r="G36" s="43">
        <v>3</v>
      </c>
      <c r="H36" s="43">
        <v>3</v>
      </c>
      <c r="I36" s="95">
        <f t="shared" si="0"/>
        <v>1</v>
      </c>
    </row>
    <row r="37" spans="1:9" ht="15.75">
      <c r="A37" s="44">
        <v>1978</v>
      </c>
      <c r="B37" s="53">
        <v>7</v>
      </c>
      <c r="C37" s="53">
        <v>0</v>
      </c>
      <c r="D37" s="84">
        <v>0</v>
      </c>
      <c r="E37" s="43"/>
      <c r="F37" s="43">
        <f t="shared" si="1"/>
        <v>7</v>
      </c>
      <c r="G37" s="43">
        <v>3</v>
      </c>
      <c r="H37" s="43">
        <v>3</v>
      </c>
      <c r="I37" s="95">
        <f t="shared" si="0"/>
        <v>1</v>
      </c>
    </row>
    <row r="38" spans="1:9" ht="15.75">
      <c r="A38" s="44">
        <v>1977</v>
      </c>
      <c r="B38" s="53">
        <v>1</v>
      </c>
      <c r="C38" s="53">
        <v>6</v>
      </c>
      <c r="D38" s="84">
        <v>2</v>
      </c>
      <c r="E38" s="43"/>
      <c r="F38" s="43">
        <f t="shared" si="1"/>
        <v>9</v>
      </c>
      <c r="G38" s="43">
        <v>3</v>
      </c>
      <c r="H38" s="43">
        <v>3</v>
      </c>
      <c r="I38" s="95">
        <f t="shared" si="0"/>
        <v>1</v>
      </c>
    </row>
    <row r="39" spans="1:9" ht="15.75">
      <c r="A39" s="44">
        <v>1976</v>
      </c>
      <c r="B39" s="53"/>
      <c r="C39" s="53">
        <v>6</v>
      </c>
      <c r="D39" s="53">
        <v>3</v>
      </c>
      <c r="E39" s="43"/>
      <c r="F39" s="43">
        <f t="shared" si="1"/>
        <v>9</v>
      </c>
      <c r="G39" s="43">
        <v>2</v>
      </c>
      <c r="H39" s="43">
        <v>3</v>
      </c>
      <c r="I39" s="95">
        <f t="shared" si="0"/>
        <v>0.6666666666666666</v>
      </c>
    </row>
    <row r="40" spans="1:9" ht="15.75">
      <c r="A40" s="44">
        <v>1975</v>
      </c>
      <c r="B40" s="53"/>
      <c r="C40" s="43">
        <v>3</v>
      </c>
      <c r="D40" s="53"/>
      <c r="E40" s="43"/>
      <c r="F40" s="43">
        <f t="shared" si="1"/>
        <v>3</v>
      </c>
      <c r="G40" s="43">
        <v>1</v>
      </c>
      <c r="H40" s="43">
        <v>3</v>
      </c>
      <c r="I40" s="95">
        <f t="shared" si="0"/>
        <v>0.3333333333333333</v>
      </c>
    </row>
    <row r="41" spans="1:9" ht="15.75">
      <c r="A41" s="44">
        <v>1974</v>
      </c>
      <c r="B41" s="53"/>
      <c r="C41" s="53"/>
      <c r="D41" s="53"/>
      <c r="E41" s="43"/>
      <c r="F41" s="53"/>
      <c r="G41" s="43">
        <v>0</v>
      </c>
      <c r="H41" s="43">
        <v>3</v>
      </c>
      <c r="I41" s="95">
        <f t="shared" si="0"/>
        <v>0</v>
      </c>
    </row>
    <row r="42" spans="1:9" ht="15.75">
      <c r="A42" s="44">
        <v>1973</v>
      </c>
      <c r="B42" s="43"/>
      <c r="C42" s="43">
        <v>3</v>
      </c>
      <c r="D42" s="43">
        <v>3</v>
      </c>
      <c r="E42" s="43"/>
      <c r="F42" s="43">
        <f aca="true" t="shared" si="2" ref="F42:F63">SUM(B42:E42)</f>
        <v>6</v>
      </c>
      <c r="G42" s="43">
        <v>2</v>
      </c>
      <c r="H42" s="43">
        <v>3</v>
      </c>
      <c r="I42" s="95">
        <f t="shared" si="0"/>
        <v>0.6666666666666666</v>
      </c>
    </row>
    <row r="43" spans="1:9" ht="15.75">
      <c r="A43" s="44">
        <v>1972</v>
      </c>
      <c r="B43" s="43">
        <v>4</v>
      </c>
      <c r="C43" s="53">
        <v>4</v>
      </c>
      <c r="D43" s="53"/>
      <c r="E43" s="43"/>
      <c r="F43" s="43">
        <f t="shared" si="2"/>
        <v>8</v>
      </c>
      <c r="G43" s="43">
        <v>2</v>
      </c>
      <c r="H43" s="43">
        <v>3</v>
      </c>
      <c r="I43" s="95">
        <f t="shared" si="0"/>
        <v>0.6666666666666666</v>
      </c>
    </row>
    <row r="44" spans="1:9" ht="15.75">
      <c r="A44" s="44">
        <v>1971</v>
      </c>
      <c r="B44" s="43"/>
      <c r="C44" s="43">
        <v>1</v>
      </c>
      <c r="D44" s="43">
        <v>10</v>
      </c>
      <c r="E44" s="43"/>
      <c r="F44" s="43">
        <f t="shared" si="2"/>
        <v>11</v>
      </c>
      <c r="G44" s="43">
        <v>2</v>
      </c>
      <c r="H44" s="43">
        <v>3</v>
      </c>
      <c r="I44" s="95">
        <f t="shared" si="0"/>
        <v>0.6666666666666666</v>
      </c>
    </row>
    <row r="45" spans="1:9" ht="15.75">
      <c r="A45" s="44">
        <v>1970</v>
      </c>
      <c r="B45" s="53"/>
      <c r="C45" s="53"/>
      <c r="D45" s="53"/>
      <c r="E45" s="43"/>
      <c r="F45" s="43">
        <f t="shared" si="2"/>
        <v>0</v>
      </c>
      <c r="G45" s="43">
        <v>0</v>
      </c>
      <c r="H45" s="43">
        <v>3</v>
      </c>
      <c r="I45" s="95">
        <f t="shared" si="0"/>
        <v>0</v>
      </c>
    </row>
    <row r="46" spans="1:9" ht="15.75">
      <c r="A46" s="44">
        <v>1969</v>
      </c>
      <c r="B46" s="53"/>
      <c r="C46" s="53"/>
      <c r="D46" s="43">
        <v>6</v>
      </c>
      <c r="E46" s="43"/>
      <c r="F46" s="43">
        <f t="shared" si="2"/>
        <v>6</v>
      </c>
      <c r="G46" s="43">
        <v>1</v>
      </c>
      <c r="H46" s="43">
        <v>3</v>
      </c>
      <c r="I46" s="95">
        <f t="shared" si="0"/>
        <v>0.3333333333333333</v>
      </c>
    </row>
    <row r="47" spans="1:9" ht="15.75">
      <c r="A47" s="44">
        <v>1968</v>
      </c>
      <c r="B47" s="53"/>
      <c r="C47" s="43">
        <v>3</v>
      </c>
      <c r="D47" s="43">
        <v>2</v>
      </c>
      <c r="E47" s="43"/>
      <c r="F47" s="43">
        <f t="shared" si="2"/>
        <v>5</v>
      </c>
      <c r="G47" s="43">
        <v>2</v>
      </c>
      <c r="H47" s="43">
        <v>3</v>
      </c>
      <c r="I47" s="95">
        <f t="shared" si="0"/>
        <v>0.6666666666666666</v>
      </c>
    </row>
    <row r="48" spans="1:9" ht="15.75">
      <c r="A48" s="44">
        <v>1967</v>
      </c>
      <c r="B48" s="53"/>
      <c r="C48" s="43">
        <v>10</v>
      </c>
      <c r="D48" s="43">
        <v>5</v>
      </c>
      <c r="E48" s="43"/>
      <c r="F48" s="43">
        <f t="shared" si="2"/>
        <v>15</v>
      </c>
      <c r="G48" s="43">
        <v>2</v>
      </c>
      <c r="H48" s="43">
        <v>3</v>
      </c>
      <c r="I48" s="95">
        <f t="shared" si="0"/>
        <v>0.6666666666666666</v>
      </c>
    </row>
    <row r="49" spans="1:9" ht="15.75">
      <c r="A49" s="44">
        <v>1966</v>
      </c>
      <c r="B49" s="53"/>
      <c r="C49" s="43">
        <v>7</v>
      </c>
      <c r="D49" s="43">
        <f>7+1</f>
        <v>8</v>
      </c>
      <c r="E49" s="43"/>
      <c r="F49" s="43">
        <f t="shared" si="2"/>
        <v>15</v>
      </c>
      <c r="G49" s="43">
        <v>2</v>
      </c>
      <c r="H49" s="43">
        <v>3</v>
      </c>
      <c r="I49" s="95">
        <f t="shared" si="0"/>
        <v>0.6666666666666666</v>
      </c>
    </row>
    <row r="50" spans="1:9" ht="15.75">
      <c r="A50" s="44">
        <v>1965</v>
      </c>
      <c r="B50" s="53"/>
      <c r="C50" s="43">
        <v>7</v>
      </c>
      <c r="D50" s="43">
        <v>10</v>
      </c>
      <c r="E50" s="43"/>
      <c r="F50" s="43">
        <f t="shared" si="2"/>
        <v>17</v>
      </c>
      <c r="G50" s="43">
        <v>2</v>
      </c>
      <c r="H50" s="43">
        <v>3</v>
      </c>
      <c r="I50" s="95">
        <f t="shared" si="0"/>
        <v>0.6666666666666666</v>
      </c>
    </row>
    <row r="51" spans="1:9" ht="15.75">
      <c r="A51" s="44">
        <v>1964</v>
      </c>
      <c r="B51" s="53"/>
      <c r="C51" s="43">
        <v>5</v>
      </c>
      <c r="D51" s="43">
        <v>16</v>
      </c>
      <c r="E51" s="43"/>
      <c r="F51" s="43">
        <f t="shared" si="2"/>
        <v>21</v>
      </c>
      <c r="G51" s="43">
        <v>2</v>
      </c>
      <c r="H51" s="43">
        <v>3</v>
      </c>
      <c r="I51" s="95">
        <f t="shared" si="0"/>
        <v>0.6666666666666666</v>
      </c>
    </row>
    <row r="52" spans="1:9" ht="15.75">
      <c r="A52" s="44">
        <v>1963</v>
      </c>
      <c r="B52" s="53"/>
      <c r="C52" s="43">
        <v>12</v>
      </c>
      <c r="D52" s="43">
        <v>16</v>
      </c>
      <c r="E52" s="43"/>
      <c r="F52" s="43">
        <f t="shared" si="2"/>
        <v>28</v>
      </c>
      <c r="G52" s="43">
        <v>2</v>
      </c>
      <c r="H52" s="53">
        <v>3</v>
      </c>
      <c r="I52" s="95">
        <f t="shared" si="0"/>
        <v>0.6666666666666666</v>
      </c>
    </row>
    <row r="53" spans="1:11" ht="15.75">
      <c r="A53" s="44">
        <v>1962</v>
      </c>
      <c r="B53" s="53"/>
      <c r="C53" s="43">
        <v>8</v>
      </c>
      <c r="D53" s="43">
        <v>14</v>
      </c>
      <c r="E53" s="43"/>
      <c r="F53" s="43">
        <f t="shared" si="2"/>
        <v>22</v>
      </c>
      <c r="G53" s="43">
        <v>2</v>
      </c>
      <c r="H53" s="53">
        <v>3</v>
      </c>
      <c r="I53" s="95">
        <f t="shared" si="0"/>
        <v>0.6666666666666666</v>
      </c>
      <c r="K53" s="43"/>
    </row>
    <row r="54" spans="1:11" ht="15.75">
      <c r="A54" s="44">
        <v>1961</v>
      </c>
      <c r="B54" s="53"/>
      <c r="C54" s="43">
        <v>10</v>
      </c>
      <c r="D54" s="43">
        <v>14</v>
      </c>
      <c r="E54" s="43"/>
      <c r="F54" s="43">
        <f t="shared" si="2"/>
        <v>24</v>
      </c>
      <c r="G54" s="43">
        <v>2</v>
      </c>
      <c r="H54" s="53">
        <v>3</v>
      </c>
      <c r="I54" s="95">
        <f t="shared" si="0"/>
        <v>0.6666666666666666</v>
      </c>
      <c r="K54" s="43"/>
    </row>
    <row r="55" spans="1:11" ht="15.75">
      <c r="A55" s="44">
        <v>1960</v>
      </c>
      <c r="B55" s="53"/>
      <c r="C55" s="43">
        <v>13</v>
      </c>
      <c r="D55" s="43">
        <v>8</v>
      </c>
      <c r="E55" s="43"/>
      <c r="F55" s="43">
        <f t="shared" si="2"/>
        <v>21</v>
      </c>
      <c r="G55" s="43">
        <v>2</v>
      </c>
      <c r="H55" s="53">
        <v>3</v>
      </c>
      <c r="I55" s="95">
        <f t="shared" si="0"/>
        <v>0.6666666666666666</v>
      </c>
      <c r="K55" s="43"/>
    </row>
    <row r="56" spans="1:11" ht="15.75">
      <c r="A56" s="44">
        <v>1959</v>
      </c>
      <c r="B56" s="43">
        <v>0</v>
      </c>
      <c r="C56" s="43">
        <v>18</v>
      </c>
      <c r="D56" s="43">
        <v>15</v>
      </c>
      <c r="E56" s="43"/>
      <c r="F56" s="43">
        <f t="shared" si="2"/>
        <v>33</v>
      </c>
      <c r="G56" s="43">
        <v>3</v>
      </c>
      <c r="H56" s="53">
        <v>3</v>
      </c>
      <c r="I56" s="95">
        <f t="shared" si="0"/>
        <v>1</v>
      </c>
      <c r="K56" s="43"/>
    </row>
    <row r="57" spans="1:11" ht="15.75">
      <c r="A57" s="44">
        <v>1958</v>
      </c>
      <c r="B57" s="43">
        <v>1</v>
      </c>
      <c r="C57" s="43">
        <v>56</v>
      </c>
      <c r="D57" s="43">
        <f>37+1</f>
        <v>38</v>
      </c>
      <c r="E57" s="43"/>
      <c r="F57" s="43">
        <f t="shared" si="2"/>
        <v>95</v>
      </c>
      <c r="G57" s="43">
        <v>3</v>
      </c>
      <c r="H57" s="53">
        <v>3</v>
      </c>
      <c r="I57" s="95">
        <f t="shared" si="0"/>
        <v>1</v>
      </c>
      <c r="K57" s="43"/>
    </row>
    <row r="58" spans="1:11" ht="15.75">
      <c r="A58" s="44">
        <v>1957</v>
      </c>
      <c r="B58" s="43">
        <v>3</v>
      </c>
      <c r="C58" s="43">
        <v>5</v>
      </c>
      <c r="D58" s="43">
        <v>42</v>
      </c>
      <c r="E58" s="43"/>
      <c r="F58" s="43">
        <f t="shared" si="2"/>
        <v>50</v>
      </c>
      <c r="G58" s="43">
        <v>3</v>
      </c>
      <c r="H58" s="53">
        <v>3</v>
      </c>
      <c r="I58" s="95">
        <f t="shared" si="0"/>
        <v>1</v>
      </c>
      <c r="K58" s="43"/>
    </row>
    <row r="59" spans="1:11" ht="15.75">
      <c r="A59" s="44">
        <v>1956</v>
      </c>
      <c r="B59" s="43">
        <v>4</v>
      </c>
      <c r="C59" s="43">
        <v>9</v>
      </c>
      <c r="D59" s="53"/>
      <c r="E59" s="43"/>
      <c r="F59" s="43">
        <f t="shared" si="2"/>
        <v>13</v>
      </c>
      <c r="G59" s="43">
        <v>2</v>
      </c>
      <c r="H59" s="53">
        <v>3</v>
      </c>
      <c r="I59" s="95">
        <f t="shared" si="0"/>
        <v>0.6666666666666666</v>
      </c>
      <c r="K59" s="43"/>
    </row>
    <row r="60" spans="1:11" ht="15.75">
      <c r="A60" s="44">
        <v>1955</v>
      </c>
      <c r="B60" s="53"/>
      <c r="C60" s="43">
        <v>15</v>
      </c>
      <c r="D60" s="43">
        <v>20</v>
      </c>
      <c r="E60" s="43"/>
      <c r="F60" s="43">
        <f t="shared" si="2"/>
        <v>35</v>
      </c>
      <c r="G60" s="43">
        <v>2</v>
      </c>
      <c r="H60" s="53">
        <v>3</v>
      </c>
      <c r="I60" s="95">
        <f t="shared" si="0"/>
        <v>0.6666666666666666</v>
      </c>
      <c r="K60" s="43"/>
    </row>
    <row r="61" spans="1:11" ht="15.75">
      <c r="A61" s="44">
        <v>1954</v>
      </c>
      <c r="B61" s="43">
        <v>12</v>
      </c>
      <c r="C61" s="43">
        <v>15</v>
      </c>
      <c r="D61" s="43">
        <v>20</v>
      </c>
      <c r="E61" s="43"/>
      <c r="F61" s="43">
        <f t="shared" si="2"/>
        <v>47</v>
      </c>
      <c r="G61" s="43">
        <v>3</v>
      </c>
      <c r="H61" s="53">
        <v>3</v>
      </c>
      <c r="I61" s="95">
        <f t="shared" si="0"/>
        <v>1</v>
      </c>
      <c r="K61" s="43"/>
    </row>
    <row r="62" spans="1:11" ht="15.75">
      <c r="A62" s="44">
        <v>1953</v>
      </c>
      <c r="B62" s="43">
        <v>6</v>
      </c>
      <c r="C62" s="43">
        <v>15</v>
      </c>
      <c r="D62" s="168">
        <v>20</v>
      </c>
      <c r="E62" s="43"/>
      <c r="F62" s="43">
        <f t="shared" si="2"/>
        <v>41</v>
      </c>
      <c r="G62" s="43">
        <v>3</v>
      </c>
      <c r="H62" s="53">
        <v>3</v>
      </c>
      <c r="I62" s="95">
        <f t="shared" si="0"/>
        <v>1</v>
      </c>
      <c r="K62" s="43"/>
    </row>
    <row r="63" spans="1:11" ht="15.75">
      <c r="A63" s="44">
        <v>1952</v>
      </c>
      <c r="B63" s="43"/>
      <c r="C63" s="43">
        <v>15</v>
      </c>
      <c r="D63" s="43"/>
      <c r="E63" s="43"/>
      <c r="F63" s="43">
        <f t="shared" si="2"/>
        <v>15</v>
      </c>
      <c r="G63" s="43">
        <v>1</v>
      </c>
      <c r="H63" s="53">
        <v>2</v>
      </c>
      <c r="I63" s="95">
        <f t="shared" si="0"/>
        <v>0.5</v>
      </c>
      <c r="K63" s="43"/>
    </row>
    <row r="64" spans="1:11" ht="15.75">
      <c r="A64" s="44">
        <v>1951</v>
      </c>
      <c r="B64" s="43"/>
      <c r="C64" s="43"/>
      <c r="D64" s="43"/>
      <c r="E64" s="142"/>
      <c r="F64" s="53"/>
      <c r="G64" s="43">
        <v>0</v>
      </c>
      <c r="H64" s="53">
        <v>2</v>
      </c>
      <c r="I64" s="95">
        <f t="shared" si="0"/>
        <v>0</v>
      </c>
      <c r="K64" s="43"/>
    </row>
    <row r="65" spans="1:11" ht="15.75">
      <c r="A65" s="44">
        <v>1950</v>
      </c>
      <c r="B65" s="43"/>
      <c r="C65" s="43"/>
      <c r="D65" s="43"/>
      <c r="E65" s="43">
        <v>10</v>
      </c>
      <c r="F65" s="43">
        <f>SUM(B65:E65)</f>
        <v>10</v>
      </c>
      <c r="G65" s="43">
        <v>1</v>
      </c>
      <c r="H65" s="53">
        <v>3</v>
      </c>
      <c r="I65" s="95">
        <f t="shared" si="0"/>
        <v>0.3333333333333333</v>
      </c>
      <c r="K65" s="43"/>
    </row>
    <row r="66" spans="1:11" ht="15.75">
      <c r="A66" s="44">
        <v>1949</v>
      </c>
      <c r="B66" s="43"/>
      <c r="C66" s="43"/>
      <c r="D66" s="43"/>
      <c r="E66" s="53">
        <v>10</v>
      </c>
      <c r="F66" s="53">
        <f>SUM(B66:E66)</f>
        <v>10</v>
      </c>
      <c r="G66" s="43">
        <v>1</v>
      </c>
      <c r="H66" s="53">
        <v>3</v>
      </c>
      <c r="I66" s="95">
        <f t="shared" si="0"/>
        <v>0.3333333333333333</v>
      </c>
      <c r="K66" s="43"/>
    </row>
    <row r="67" spans="1:11" ht="15.75">
      <c r="A67" s="44">
        <v>1948</v>
      </c>
      <c r="B67" s="43"/>
      <c r="C67" s="43"/>
      <c r="D67" s="43"/>
      <c r="E67" s="43"/>
      <c r="F67" s="53"/>
      <c r="G67" s="43">
        <v>0</v>
      </c>
      <c r="H67" s="43">
        <v>3</v>
      </c>
      <c r="I67" s="95">
        <f t="shared" si="0"/>
        <v>0</v>
      </c>
      <c r="K67" s="43"/>
    </row>
    <row r="68" spans="1:11" ht="15.75">
      <c r="A68" s="44">
        <v>1947</v>
      </c>
      <c r="B68" s="43"/>
      <c r="C68" s="43"/>
      <c r="D68" s="43"/>
      <c r="E68" s="43"/>
      <c r="F68" s="53"/>
      <c r="G68" s="43">
        <v>0</v>
      </c>
      <c r="H68" s="43">
        <v>3</v>
      </c>
      <c r="I68" s="95">
        <f t="shared" si="0"/>
        <v>0</v>
      </c>
      <c r="K68" s="43"/>
    </row>
    <row r="69" spans="1:11" ht="15.75">
      <c r="A69" s="44">
        <v>1946</v>
      </c>
      <c r="B69" s="43"/>
      <c r="C69" s="43"/>
      <c r="D69" s="43"/>
      <c r="E69" s="43"/>
      <c r="F69" s="53"/>
      <c r="G69" s="43">
        <v>0</v>
      </c>
      <c r="H69" s="43">
        <v>3</v>
      </c>
      <c r="I69" s="95">
        <f t="shared" si="0"/>
        <v>0</v>
      </c>
      <c r="K69" s="43"/>
    </row>
    <row r="70" spans="1:11" ht="15.75">
      <c r="A70" s="44">
        <v>1945</v>
      </c>
      <c r="B70" s="43"/>
      <c r="C70" s="43"/>
      <c r="D70" s="43"/>
      <c r="E70" s="143"/>
      <c r="F70" s="53"/>
      <c r="G70" s="43">
        <v>0</v>
      </c>
      <c r="H70" s="43">
        <v>3</v>
      </c>
      <c r="I70" s="95">
        <f aca="true" t="shared" si="3" ref="I70:I92">G70/H70</f>
        <v>0</v>
      </c>
      <c r="K70" s="43"/>
    </row>
    <row r="71" spans="1:11" ht="15.75">
      <c r="A71" s="44">
        <v>1944</v>
      </c>
      <c r="B71" s="43"/>
      <c r="C71" s="43"/>
      <c r="D71" s="43"/>
      <c r="E71" s="43"/>
      <c r="F71" s="53"/>
      <c r="G71" s="43">
        <v>0</v>
      </c>
      <c r="H71" s="43">
        <v>2</v>
      </c>
      <c r="I71" s="95">
        <f t="shared" si="3"/>
        <v>0</v>
      </c>
      <c r="K71" s="43"/>
    </row>
    <row r="72" spans="1:11" ht="15.75">
      <c r="A72" s="44">
        <v>1943</v>
      </c>
      <c r="B72" s="43"/>
      <c r="C72" s="43"/>
      <c r="D72" s="43"/>
      <c r="E72" s="43"/>
      <c r="F72" s="53"/>
      <c r="G72" s="43">
        <v>0</v>
      </c>
      <c r="H72" s="43">
        <v>2</v>
      </c>
      <c r="I72" s="95">
        <f t="shared" si="3"/>
        <v>0</v>
      </c>
      <c r="K72" s="43"/>
    </row>
    <row r="73" spans="1:11" ht="15.75">
      <c r="A73" s="44">
        <v>1942</v>
      </c>
      <c r="B73" s="43"/>
      <c r="C73" s="43"/>
      <c r="D73" s="43"/>
      <c r="E73" s="43"/>
      <c r="F73" s="53"/>
      <c r="G73" s="43">
        <v>0</v>
      </c>
      <c r="H73" s="43">
        <v>2</v>
      </c>
      <c r="I73" s="95">
        <f t="shared" si="3"/>
        <v>0</v>
      </c>
      <c r="K73" s="43"/>
    </row>
    <row r="74" spans="1:11" ht="15.75">
      <c r="A74" s="44">
        <v>1941</v>
      </c>
      <c r="B74" s="43"/>
      <c r="C74" s="43"/>
      <c r="D74" s="43"/>
      <c r="E74" s="43"/>
      <c r="F74" s="53"/>
      <c r="G74" s="43">
        <v>0</v>
      </c>
      <c r="H74" s="43">
        <v>2</v>
      </c>
      <c r="I74" s="95">
        <f t="shared" si="3"/>
        <v>0</v>
      </c>
      <c r="K74" s="43"/>
    </row>
    <row r="75" spans="1:11" ht="15.75">
      <c r="A75" s="44">
        <v>1940</v>
      </c>
      <c r="B75" s="43"/>
      <c r="C75" s="43"/>
      <c r="D75" s="43"/>
      <c r="E75" s="43"/>
      <c r="F75" s="53"/>
      <c r="G75" s="43">
        <v>0</v>
      </c>
      <c r="H75" s="43">
        <v>2</v>
      </c>
      <c r="I75" s="95">
        <f t="shared" si="3"/>
        <v>0</v>
      </c>
      <c r="K75" s="43"/>
    </row>
    <row r="76" spans="1:11" ht="15.75">
      <c r="A76" s="44">
        <v>1939</v>
      </c>
      <c r="B76" s="43"/>
      <c r="C76" s="43"/>
      <c r="D76" s="43"/>
      <c r="E76" s="43"/>
      <c r="F76" s="53"/>
      <c r="G76" s="43">
        <v>0</v>
      </c>
      <c r="H76" s="43">
        <v>2</v>
      </c>
      <c r="I76" s="95">
        <f t="shared" si="3"/>
        <v>0</v>
      </c>
      <c r="K76" s="43"/>
    </row>
    <row r="77" spans="1:11" ht="15.75">
      <c r="A77" s="44">
        <v>1938</v>
      </c>
      <c r="B77" s="86">
        <v>24</v>
      </c>
      <c r="C77" s="44"/>
      <c r="D77" s="44"/>
      <c r="E77" s="43"/>
      <c r="F77" s="53">
        <f>SUM(B77:E77)</f>
        <v>24</v>
      </c>
      <c r="G77" s="43">
        <v>1</v>
      </c>
      <c r="H77" s="43">
        <v>2</v>
      </c>
      <c r="I77" s="95">
        <f t="shared" si="3"/>
        <v>0.5</v>
      </c>
      <c r="K77" s="43"/>
    </row>
    <row r="78" spans="1:11" ht="15.75">
      <c r="A78" s="44">
        <v>1937</v>
      </c>
      <c r="B78" s="44"/>
      <c r="C78" s="44"/>
      <c r="D78" s="44"/>
      <c r="E78" s="43"/>
      <c r="F78" s="53"/>
      <c r="G78" s="43">
        <v>0</v>
      </c>
      <c r="H78" s="43">
        <v>2</v>
      </c>
      <c r="I78" s="95">
        <f t="shared" si="3"/>
        <v>0</v>
      </c>
      <c r="K78" s="43"/>
    </row>
    <row r="79" spans="1:11" ht="15.75">
      <c r="A79" s="44">
        <v>1936</v>
      </c>
      <c r="B79" s="44"/>
      <c r="C79" s="44"/>
      <c r="D79" s="44"/>
      <c r="E79" s="142"/>
      <c r="F79" s="53"/>
      <c r="G79" s="43">
        <v>0</v>
      </c>
      <c r="H79" s="43">
        <v>2</v>
      </c>
      <c r="I79" s="95">
        <f t="shared" si="3"/>
        <v>0</v>
      </c>
      <c r="K79" s="43"/>
    </row>
    <row r="80" spans="1:11" ht="15.75">
      <c r="A80" s="44">
        <v>1935</v>
      </c>
      <c r="B80" s="44"/>
      <c r="C80" s="44"/>
      <c r="D80" s="44"/>
      <c r="E80" s="43"/>
      <c r="F80" s="53"/>
      <c r="G80" s="43">
        <v>0</v>
      </c>
      <c r="H80" s="43">
        <v>2</v>
      </c>
      <c r="I80" s="95">
        <f t="shared" si="3"/>
        <v>0</v>
      </c>
      <c r="K80" s="43"/>
    </row>
    <row r="81" spans="1:11" ht="15.75">
      <c r="A81" s="44">
        <v>1934</v>
      </c>
      <c r="B81" s="44"/>
      <c r="C81" s="44"/>
      <c r="D81" s="44"/>
      <c r="E81" s="43"/>
      <c r="F81" s="53"/>
      <c r="G81" s="43">
        <v>0</v>
      </c>
      <c r="H81" s="43">
        <v>3</v>
      </c>
      <c r="I81" s="95">
        <f t="shared" si="3"/>
        <v>0</v>
      </c>
      <c r="K81" s="43"/>
    </row>
    <row r="82" spans="1:11" ht="15.75">
      <c r="A82" s="44">
        <v>1933</v>
      </c>
      <c r="B82" s="44"/>
      <c r="C82" s="44"/>
      <c r="D82" s="44"/>
      <c r="E82" s="43"/>
      <c r="F82" s="53">
        <f>SUM(B82:E82)</f>
        <v>0</v>
      </c>
      <c r="G82" s="43">
        <v>0</v>
      </c>
      <c r="H82" s="43">
        <v>3</v>
      </c>
      <c r="I82" s="95">
        <f t="shared" si="3"/>
        <v>0</v>
      </c>
      <c r="K82" s="43"/>
    </row>
    <row r="83" spans="1:11" ht="15.75">
      <c r="A83" s="44">
        <v>1932</v>
      </c>
      <c r="B83" s="44"/>
      <c r="C83" s="44"/>
      <c r="D83" s="44"/>
      <c r="E83" s="43"/>
      <c r="F83" s="53">
        <f>SUM(B83:E83)</f>
        <v>0</v>
      </c>
      <c r="G83" s="43">
        <v>0</v>
      </c>
      <c r="H83" s="43">
        <v>3</v>
      </c>
      <c r="I83" s="95">
        <f t="shared" si="3"/>
        <v>0</v>
      </c>
      <c r="K83" s="43"/>
    </row>
    <row r="84" spans="1:11" ht="15.75">
      <c r="A84" s="44">
        <v>1931</v>
      </c>
      <c r="B84" s="88"/>
      <c r="C84" s="44"/>
      <c r="D84" s="44"/>
      <c r="E84" s="43"/>
      <c r="F84" s="53">
        <f>SUM(B84:E84)</f>
        <v>0</v>
      </c>
      <c r="G84" s="43">
        <v>0</v>
      </c>
      <c r="H84" s="43">
        <v>3</v>
      </c>
      <c r="I84" s="95">
        <f t="shared" si="3"/>
        <v>0</v>
      </c>
      <c r="K84" s="43"/>
    </row>
    <row r="85" spans="1:11" ht="15.75">
      <c r="A85" s="44">
        <v>1930</v>
      </c>
      <c r="B85" s="44"/>
      <c r="C85" s="44"/>
      <c r="D85" s="44"/>
      <c r="E85" s="43"/>
      <c r="F85" s="53">
        <f>SUM(B85:E85)</f>
        <v>0</v>
      </c>
      <c r="G85" s="43">
        <v>0</v>
      </c>
      <c r="H85" s="43">
        <v>2</v>
      </c>
      <c r="I85" s="95">
        <f t="shared" si="3"/>
        <v>0</v>
      </c>
      <c r="K85" s="43"/>
    </row>
    <row r="86" spans="1:11" ht="15.75">
      <c r="A86" s="44">
        <v>1929</v>
      </c>
      <c r="B86" s="44"/>
      <c r="C86" s="44"/>
      <c r="D86" s="44"/>
      <c r="E86" s="43"/>
      <c r="F86" s="53"/>
      <c r="G86" s="43">
        <v>0</v>
      </c>
      <c r="H86" s="43">
        <v>2</v>
      </c>
      <c r="I86" s="95">
        <f t="shared" si="3"/>
        <v>0</v>
      </c>
      <c r="K86" s="43"/>
    </row>
    <row r="87" spans="1:11" ht="15.75">
      <c r="A87" s="44">
        <v>1928</v>
      </c>
      <c r="B87" s="44"/>
      <c r="C87" s="44"/>
      <c r="D87" s="169">
        <v>27</v>
      </c>
      <c r="E87" s="43"/>
      <c r="F87" s="53">
        <f>SUM(B87:E87)</f>
        <v>27</v>
      </c>
      <c r="G87" s="43">
        <v>1</v>
      </c>
      <c r="H87" s="43">
        <v>3</v>
      </c>
      <c r="I87" s="95">
        <f t="shared" si="3"/>
        <v>0.3333333333333333</v>
      </c>
      <c r="K87" s="43"/>
    </row>
    <row r="88" spans="1:11" ht="15.75">
      <c r="A88" s="44">
        <v>1927</v>
      </c>
      <c r="B88" s="141"/>
      <c r="C88" s="44"/>
      <c r="D88" s="44"/>
      <c r="E88" s="43"/>
      <c r="F88" s="53"/>
      <c r="G88" s="43">
        <v>0</v>
      </c>
      <c r="H88" s="43">
        <v>3</v>
      </c>
      <c r="I88" s="95">
        <f t="shared" si="3"/>
        <v>0</v>
      </c>
      <c r="K88" s="43"/>
    </row>
    <row r="89" spans="1:11" ht="15.75">
      <c r="A89" s="44">
        <v>1926</v>
      </c>
      <c r="B89" s="44"/>
      <c r="C89" s="44"/>
      <c r="D89" s="88"/>
      <c r="E89" s="43"/>
      <c r="F89" s="53"/>
      <c r="G89" s="43">
        <v>0</v>
      </c>
      <c r="H89" s="43">
        <v>3</v>
      </c>
      <c r="I89" s="95">
        <f t="shared" si="3"/>
        <v>0</v>
      </c>
      <c r="K89" s="43"/>
    </row>
    <row r="90" spans="1:11" ht="15.75">
      <c r="A90" s="44">
        <v>1925</v>
      </c>
      <c r="B90" s="44"/>
      <c r="C90" s="44"/>
      <c r="D90" s="44"/>
      <c r="E90" s="43"/>
      <c r="F90" s="53"/>
      <c r="G90" s="43">
        <v>0</v>
      </c>
      <c r="H90" s="43">
        <v>2</v>
      </c>
      <c r="I90" s="95">
        <f t="shared" si="3"/>
        <v>0</v>
      </c>
      <c r="K90" s="43"/>
    </row>
    <row r="91" spans="1:11" ht="15.75">
      <c r="A91" s="44">
        <v>1924</v>
      </c>
      <c r="B91" s="44"/>
      <c r="C91" s="152"/>
      <c r="D91" s="44"/>
      <c r="E91" s="143"/>
      <c r="F91" s="53"/>
      <c r="G91" s="43">
        <v>1</v>
      </c>
      <c r="H91" s="43">
        <v>2</v>
      </c>
      <c r="I91" s="95">
        <f t="shared" si="3"/>
        <v>0.5</v>
      </c>
      <c r="K91" s="43"/>
    </row>
    <row r="92" spans="1:9" ht="15.75">
      <c r="A92" s="44">
        <v>1923</v>
      </c>
      <c r="B92" s="44"/>
      <c r="C92" s="88"/>
      <c r="D92" s="44"/>
      <c r="E92" s="43"/>
      <c r="F92" s="53"/>
      <c r="G92" s="43">
        <v>0</v>
      </c>
      <c r="H92" s="43">
        <v>1</v>
      </c>
      <c r="I92" s="95">
        <f t="shared" si="3"/>
        <v>0</v>
      </c>
    </row>
    <row r="93" spans="1:9" ht="15.75">
      <c r="A93" s="44">
        <v>1922</v>
      </c>
      <c r="B93" s="44"/>
      <c r="C93" s="44"/>
      <c r="D93" s="44"/>
      <c r="E93" s="43"/>
      <c r="F93" s="53"/>
      <c r="G93" s="43"/>
      <c r="H93" s="43"/>
      <c r="I93" s="95"/>
    </row>
    <row r="94" spans="1:9" ht="15.75">
      <c r="A94" s="44">
        <v>1921</v>
      </c>
      <c r="B94" s="44"/>
      <c r="C94" s="44"/>
      <c r="D94" s="44"/>
      <c r="E94" s="43"/>
      <c r="F94" s="53"/>
      <c r="G94" s="43"/>
      <c r="H94" s="43"/>
      <c r="I94" s="95"/>
    </row>
    <row r="95" spans="1:9" ht="15.75">
      <c r="A95" s="44">
        <v>1920</v>
      </c>
      <c r="B95" s="44"/>
      <c r="C95" s="44"/>
      <c r="D95" s="44"/>
      <c r="E95" s="43"/>
      <c r="F95" s="53"/>
      <c r="G95" s="43"/>
      <c r="H95" s="43"/>
      <c r="I95" s="95"/>
    </row>
    <row r="96" spans="1:9" ht="15.75">
      <c r="A96" s="44">
        <v>1919</v>
      </c>
      <c r="B96" s="44"/>
      <c r="C96" s="44"/>
      <c r="D96" s="44"/>
      <c r="E96" s="43"/>
      <c r="F96" s="53"/>
      <c r="G96" s="43"/>
      <c r="H96" s="43"/>
      <c r="I96" s="95"/>
    </row>
    <row r="97" spans="1:9" ht="15.75">
      <c r="A97" s="44">
        <v>1918</v>
      </c>
      <c r="B97" s="44"/>
      <c r="C97" s="44"/>
      <c r="D97" s="44"/>
      <c r="E97" s="43"/>
      <c r="F97" s="53"/>
      <c r="G97" s="43"/>
      <c r="H97" s="43"/>
      <c r="I97" s="95"/>
    </row>
    <row r="98" spans="1:9" ht="15.75">
      <c r="A98" s="44">
        <v>1917</v>
      </c>
      <c r="B98" s="44"/>
      <c r="C98" s="44"/>
      <c r="D98" s="44"/>
      <c r="E98" s="43"/>
      <c r="F98" s="53"/>
      <c r="G98" s="43"/>
      <c r="H98" s="43"/>
      <c r="I98" s="95"/>
    </row>
    <row r="99" spans="1:9" ht="15.75">
      <c r="A99" s="44">
        <v>1916</v>
      </c>
      <c r="B99" s="44"/>
      <c r="C99" s="44"/>
      <c r="D99" s="44"/>
      <c r="E99" s="43"/>
      <c r="F99" s="53"/>
      <c r="G99" s="43"/>
      <c r="H99" s="43"/>
      <c r="I99" s="95"/>
    </row>
    <row r="100" spans="1:9" ht="15.75">
      <c r="A100" s="44">
        <v>1915</v>
      </c>
      <c r="B100" s="44"/>
      <c r="C100" s="44"/>
      <c r="D100" s="44"/>
      <c r="E100" s="43"/>
      <c r="F100" s="53"/>
      <c r="G100" s="43"/>
      <c r="H100" s="43"/>
      <c r="I100" s="95"/>
    </row>
    <row r="101" spans="1:9" ht="15.75">
      <c r="A101" s="44">
        <v>1914</v>
      </c>
      <c r="B101" s="44"/>
      <c r="C101" s="44"/>
      <c r="D101" s="44"/>
      <c r="E101" s="43"/>
      <c r="F101" s="53"/>
      <c r="G101" s="43"/>
      <c r="H101" s="43"/>
      <c r="I101" s="95"/>
    </row>
    <row r="102" spans="1:9" ht="15.75">
      <c r="A102" s="44">
        <v>1913</v>
      </c>
      <c r="B102" s="44"/>
      <c r="C102" s="44"/>
      <c r="D102" s="44"/>
      <c r="E102" s="43"/>
      <c r="F102" s="53"/>
      <c r="G102" s="43"/>
      <c r="H102" s="43"/>
      <c r="I102" s="95"/>
    </row>
    <row r="103" spans="1:9" ht="15.75">
      <c r="A103" s="44">
        <v>1912</v>
      </c>
      <c r="B103" s="44"/>
      <c r="C103" s="44"/>
      <c r="D103" s="44"/>
      <c r="E103" s="43"/>
      <c r="F103" s="53"/>
      <c r="G103" s="43"/>
      <c r="H103" s="43"/>
      <c r="I103" s="95"/>
    </row>
    <row r="104" spans="1:9" ht="15.75">
      <c r="A104" s="44">
        <v>1911</v>
      </c>
      <c r="B104" s="44"/>
      <c r="C104" s="44"/>
      <c r="D104" s="44"/>
      <c r="E104" s="43"/>
      <c r="F104" s="53"/>
      <c r="G104" s="43"/>
      <c r="H104" s="43"/>
      <c r="I104" s="95"/>
    </row>
    <row r="105" spans="1:9" ht="15.75">
      <c r="A105" s="44">
        <v>1910</v>
      </c>
      <c r="B105" s="44"/>
      <c r="C105" s="44"/>
      <c r="D105" s="44"/>
      <c r="E105" s="43"/>
      <c r="F105" s="53"/>
      <c r="G105" s="43"/>
      <c r="H105" s="43"/>
      <c r="I105" s="95"/>
    </row>
    <row r="106" spans="1:9" ht="15.75">
      <c r="A106" s="44">
        <v>1909</v>
      </c>
      <c r="B106" s="44"/>
      <c r="C106" s="44"/>
      <c r="D106" s="44"/>
      <c r="E106" s="43"/>
      <c r="F106" s="53"/>
      <c r="G106" s="43"/>
      <c r="H106" s="43"/>
      <c r="I106" s="95"/>
    </row>
    <row r="107" spans="1:9" ht="15.75">
      <c r="A107" s="44">
        <v>1908</v>
      </c>
      <c r="B107" s="44"/>
      <c r="C107" s="44"/>
      <c r="D107" s="44"/>
      <c r="E107" s="43"/>
      <c r="F107" s="53"/>
      <c r="G107" s="43"/>
      <c r="H107" s="43"/>
      <c r="I107" s="95"/>
    </row>
    <row r="108" spans="1:9" ht="15.75">
      <c r="A108" s="44">
        <v>1907</v>
      </c>
      <c r="B108" s="44"/>
      <c r="C108" s="44"/>
      <c r="D108" s="44"/>
      <c r="E108" s="43"/>
      <c r="F108" s="53"/>
      <c r="G108" s="43"/>
      <c r="H108" s="43"/>
      <c r="I108" s="95"/>
    </row>
    <row r="109" spans="1:9" ht="15.75">
      <c r="A109" s="44">
        <v>1906</v>
      </c>
      <c r="B109" s="43"/>
      <c r="C109" s="43"/>
      <c r="D109" s="44"/>
      <c r="E109" s="43"/>
      <c r="F109" s="53"/>
      <c r="G109" s="43"/>
      <c r="H109" s="43"/>
      <c r="I109" s="95"/>
    </row>
    <row r="110" spans="1:9" ht="15.75">
      <c r="A110" s="44">
        <v>1905</v>
      </c>
      <c r="B110" s="43"/>
      <c r="C110" s="43"/>
      <c r="D110" s="44"/>
      <c r="E110" s="43"/>
      <c r="F110" s="53"/>
      <c r="G110" s="43"/>
      <c r="H110" s="43"/>
      <c r="I110" s="95"/>
    </row>
    <row r="111" spans="1:9" ht="15.75">
      <c r="A111" s="44">
        <v>1904</v>
      </c>
      <c r="B111" s="43"/>
      <c r="C111" s="43"/>
      <c r="D111" s="44"/>
      <c r="E111" s="43"/>
      <c r="F111" s="53"/>
      <c r="G111" s="43"/>
      <c r="H111" s="43"/>
      <c r="I111" s="95"/>
    </row>
    <row r="112" spans="1:9" ht="15.75">
      <c r="A112" s="44">
        <v>1903</v>
      </c>
      <c r="B112" s="43"/>
      <c r="C112" s="43"/>
      <c r="D112" s="44"/>
      <c r="E112" s="43"/>
      <c r="F112" s="53"/>
      <c r="G112" s="43"/>
      <c r="H112" s="43"/>
      <c r="I112" s="95"/>
    </row>
    <row r="113" spans="1:9" ht="15.75">
      <c r="A113" s="44">
        <v>1902</v>
      </c>
      <c r="B113" s="43"/>
      <c r="C113" s="43"/>
      <c r="D113" s="44"/>
      <c r="E113" s="43"/>
      <c r="F113" s="43">
        <f>SUM(B113:E113)</f>
        <v>0</v>
      </c>
      <c r="G113" s="43"/>
      <c r="H113" s="43"/>
      <c r="I113" s="95"/>
    </row>
    <row r="114" spans="1:9" ht="15.75">
      <c r="A114" s="44">
        <v>1901</v>
      </c>
      <c r="B114" s="43"/>
      <c r="C114" s="43"/>
      <c r="D114" s="44"/>
      <c r="E114" s="43"/>
      <c r="F114" s="43">
        <f>SUM(B114:E114)</f>
        <v>0</v>
      </c>
      <c r="G114" s="43"/>
      <c r="H114" s="43"/>
      <c r="I114" s="95"/>
    </row>
    <row r="115" spans="1:9" ht="15.75">
      <c r="A115" s="82">
        <v>1900</v>
      </c>
      <c r="B115" s="49"/>
      <c r="C115" s="47"/>
      <c r="D115" s="47"/>
      <c r="E115" s="89"/>
      <c r="F115" s="43">
        <f>SUM(B115:E115)</f>
        <v>0</v>
      </c>
      <c r="G115" s="47"/>
      <c r="H115" s="47"/>
      <c r="I115" s="177"/>
    </row>
    <row r="116" spans="1:9" ht="15.75">
      <c r="A116" s="90">
        <v>1899</v>
      </c>
      <c r="B116" s="57"/>
      <c r="C116" s="57"/>
      <c r="D116" s="90"/>
      <c r="E116" s="57"/>
      <c r="F116" s="57">
        <f>SUM(B116:E116)</f>
        <v>0</v>
      </c>
      <c r="G116" s="57"/>
      <c r="H116" s="57"/>
      <c r="I116" s="178"/>
    </row>
    <row r="117" spans="1:9" ht="15.75">
      <c r="A117" s="65"/>
      <c r="B117" s="63"/>
      <c r="C117" s="61"/>
      <c r="D117" s="61"/>
      <c r="E117" s="61"/>
      <c r="F117" s="61"/>
      <c r="G117" s="61"/>
      <c r="H117" s="61"/>
      <c r="I117" s="61"/>
    </row>
    <row r="118" spans="1:9" ht="15.75">
      <c r="A118" s="41" t="s">
        <v>28</v>
      </c>
      <c r="B118" s="91">
        <f>SUM(B5:B116)</f>
        <v>104</v>
      </c>
      <c r="C118" s="91">
        <f>SUM(C5:C116)</f>
        <v>345</v>
      </c>
      <c r="D118" s="91">
        <f>SUM(D5:D116)</f>
        <v>400</v>
      </c>
      <c r="E118" s="91">
        <f>SUM(E5:E116)</f>
        <v>20</v>
      </c>
      <c r="F118" s="171">
        <f>SUM(F5:F116)</f>
        <v>869</v>
      </c>
      <c r="G118" s="214" t="s">
        <v>14</v>
      </c>
      <c r="H118" s="214"/>
      <c r="I118" s="107">
        <f>AVERAGE(I5:I116)</f>
        <v>0.558712121212121</v>
      </c>
    </row>
    <row r="119" spans="1:9" ht="16.5" thickBot="1">
      <c r="A119" s="66"/>
      <c r="B119" s="54"/>
      <c r="C119" s="66"/>
      <c r="D119" s="54"/>
      <c r="E119" s="54"/>
      <c r="F119" s="172"/>
      <c r="G119" s="54"/>
      <c r="H119" s="54"/>
      <c r="I119" s="54"/>
    </row>
    <row r="120" spans="1:9" ht="16.5" thickTop="1">
      <c r="A120" s="44"/>
      <c r="B120" s="43"/>
      <c r="C120" s="44"/>
      <c r="D120" s="43"/>
      <c r="E120" s="78"/>
      <c r="F120" s="43"/>
      <c r="G120" s="44"/>
      <c r="H120" s="44"/>
      <c r="I120" s="43"/>
    </row>
    <row r="121" spans="1:9" ht="78.75" customHeight="1">
      <c r="A121" s="216" t="s">
        <v>84</v>
      </c>
      <c r="B121" s="216"/>
      <c r="C121" s="216"/>
      <c r="D121" s="216"/>
      <c r="E121" s="216"/>
      <c r="F121" s="216"/>
      <c r="G121" s="216"/>
      <c r="H121" s="216"/>
      <c r="I121" s="216"/>
    </row>
    <row r="122" spans="1:9" ht="15.75">
      <c r="A122" s="222"/>
      <c r="B122" s="222"/>
      <c r="C122" s="222"/>
      <c r="D122" s="222"/>
      <c r="E122" s="222"/>
      <c r="F122" s="222"/>
      <c r="G122" s="222"/>
      <c r="H122" s="222"/>
      <c r="I122" s="222"/>
    </row>
    <row r="123" spans="1:9" ht="15.75">
      <c r="A123" s="212" t="s">
        <v>78</v>
      </c>
      <c r="B123" s="212"/>
      <c r="C123" s="212"/>
      <c r="D123" s="212"/>
      <c r="E123" s="212"/>
      <c r="F123" s="212"/>
      <c r="G123" s="212"/>
      <c r="H123" s="212"/>
      <c r="I123" s="212"/>
    </row>
    <row r="124" spans="1:9" ht="15.75">
      <c r="A124" s="215"/>
      <c r="B124" s="215"/>
      <c r="C124" s="215"/>
      <c r="D124" s="215"/>
      <c r="E124" s="215"/>
      <c r="F124" s="215"/>
      <c r="G124" s="215"/>
      <c r="H124" s="215"/>
      <c r="I124" s="215"/>
    </row>
    <row r="125" spans="1:9" ht="30.75" customHeight="1">
      <c r="A125" s="212" t="s">
        <v>76</v>
      </c>
      <c r="B125" s="212"/>
      <c r="C125" s="212"/>
      <c r="D125" s="212"/>
      <c r="E125" s="212"/>
      <c r="F125" s="212"/>
      <c r="G125" s="212"/>
      <c r="H125" s="212"/>
      <c r="I125" s="212"/>
    </row>
    <row r="126" spans="1:9" ht="15.75">
      <c r="A126" s="215"/>
      <c r="B126" s="215"/>
      <c r="C126" s="215"/>
      <c r="D126" s="215"/>
      <c r="E126" s="215"/>
      <c r="F126" s="215"/>
      <c r="G126" s="215"/>
      <c r="H126" s="215"/>
      <c r="I126" s="215"/>
    </row>
    <row r="127" spans="1:9" ht="15.75">
      <c r="A127" s="212" t="s">
        <v>79</v>
      </c>
      <c r="B127" s="212"/>
      <c r="C127" s="212"/>
      <c r="D127" s="212"/>
      <c r="E127" s="212"/>
      <c r="F127" s="212"/>
      <c r="G127" s="212"/>
      <c r="H127" s="212"/>
      <c r="I127" s="212"/>
    </row>
    <row r="128" spans="1:9" ht="15.75">
      <c r="A128" s="215"/>
      <c r="B128" s="215"/>
      <c r="C128" s="215"/>
      <c r="D128" s="215"/>
      <c r="E128" s="215"/>
      <c r="F128" s="215"/>
      <c r="G128" s="215"/>
      <c r="H128" s="215"/>
      <c r="I128" s="215"/>
    </row>
    <row r="129" spans="1:9" ht="15.75">
      <c r="A129" s="212" t="s">
        <v>81</v>
      </c>
      <c r="B129" s="212"/>
      <c r="C129" s="212"/>
      <c r="D129" s="212"/>
      <c r="E129" s="212"/>
      <c r="F129" s="212"/>
      <c r="G129" s="212"/>
      <c r="H129" s="212"/>
      <c r="I129" s="212"/>
    </row>
  </sheetData>
  <sheetProtection/>
  <mergeCells count="16">
    <mergeCell ref="B3:E3"/>
    <mergeCell ref="I3:I4"/>
    <mergeCell ref="F3:F4"/>
    <mergeCell ref="A3:A4"/>
    <mergeCell ref="A121:I121"/>
    <mergeCell ref="A122:I122"/>
    <mergeCell ref="A129:I129"/>
    <mergeCell ref="G118:H118"/>
    <mergeCell ref="A1:I1"/>
    <mergeCell ref="G3:H3"/>
    <mergeCell ref="A123:I123"/>
    <mergeCell ref="A124:I124"/>
    <mergeCell ref="A125:I125"/>
    <mergeCell ref="A126:I126"/>
    <mergeCell ref="A127:I127"/>
    <mergeCell ref="A128:I128"/>
  </mergeCells>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95"/>
  <sheetViews>
    <sheetView zoomScale="125" zoomScaleNormal="125" zoomScalePageLayoutView="0" workbookViewId="0" topLeftCell="A1">
      <selection activeCell="A1" sqref="A1:G1"/>
    </sheetView>
  </sheetViews>
  <sheetFormatPr defaultColWidth="8.8515625" defaultRowHeight="12.75"/>
  <cols>
    <col min="1" max="1" width="12.7109375" style="1" customWidth="1"/>
    <col min="2" max="2" width="14.421875" style="1" customWidth="1"/>
    <col min="3" max="3" width="13.28125" style="1" customWidth="1"/>
    <col min="4" max="4" width="16.421875" style="1" customWidth="1"/>
    <col min="5" max="5" width="11.7109375" style="1" customWidth="1"/>
    <col min="6" max="6" width="11.00390625" style="1" customWidth="1"/>
    <col min="7" max="7" width="12.140625" style="1" customWidth="1"/>
    <col min="8" max="16384" width="8.8515625" style="1" customWidth="1"/>
  </cols>
  <sheetData>
    <row r="1" spans="1:12" ht="49.5" customHeight="1" thickBot="1">
      <c r="A1" s="213" t="s">
        <v>104</v>
      </c>
      <c r="B1" s="213"/>
      <c r="C1" s="213"/>
      <c r="D1" s="213"/>
      <c r="E1" s="213"/>
      <c r="F1" s="213"/>
      <c r="G1" s="213"/>
      <c r="H1" s="41"/>
      <c r="I1" s="41"/>
      <c r="J1" s="41"/>
      <c r="K1" s="41"/>
      <c r="L1" s="41"/>
    </row>
    <row r="2" spans="1:7" ht="18.75" customHeight="1" thickTop="1">
      <c r="A2" s="217" t="s">
        <v>0</v>
      </c>
      <c r="B2" s="208" t="s">
        <v>34</v>
      </c>
      <c r="C2" s="208"/>
      <c r="D2" s="209" t="s">
        <v>36</v>
      </c>
      <c r="E2" s="208" t="s">
        <v>22</v>
      </c>
      <c r="F2" s="208"/>
      <c r="G2" s="209" t="s">
        <v>37</v>
      </c>
    </row>
    <row r="3" spans="1:7" ht="30" customHeight="1" thickBot="1">
      <c r="A3" s="218"/>
      <c r="B3" s="46" t="s">
        <v>2</v>
      </c>
      <c r="C3" s="99" t="s">
        <v>35</v>
      </c>
      <c r="D3" s="210"/>
      <c r="E3" s="68" t="s">
        <v>11</v>
      </c>
      <c r="F3" s="68" t="s">
        <v>27</v>
      </c>
      <c r="G3" s="210"/>
    </row>
    <row r="4" spans="1:7" ht="16.5" thickTop="1">
      <c r="A4" s="72">
        <v>2010</v>
      </c>
      <c r="B4" s="94">
        <v>75</v>
      </c>
      <c r="C4" s="94">
        <v>141</v>
      </c>
      <c r="D4" s="53">
        <f aca="true" t="shared" si="0" ref="D4:D41">SUM(B4:C4)</f>
        <v>216</v>
      </c>
      <c r="E4" s="43">
        <f aca="true" t="shared" si="1" ref="E4:E35">COUNT(B4:C4)</f>
        <v>2</v>
      </c>
      <c r="F4" s="43">
        <v>2</v>
      </c>
      <c r="G4" s="95">
        <f>E4/F4</f>
        <v>1</v>
      </c>
    </row>
    <row r="5" spans="1:7" ht="15.75">
      <c r="A5" s="72">
        <v>2009</v>
      </c>
      <c r="B5" s="94">
        <v>70</v>
      </c>
      <c r="C5" s="94">
        <v>89</v>
      </c>
      <c r="D5" s="53">
        <f t="shared" si="0"/>
        <v>159</v>
      </c>
      <c r="E5" s="43">
        <f t="shared" si="1"/>
        <v>2</v>
      </c>
      <c r="F5" s="43">
        <v>2</v>
      </c>
      <c r="G5" s="95">
        <f aca="true" t="shared" si="2" ref="G5:G65">E5/F5</f>
        <v>1</v>
      </c>
    </row>
    <row r="6" spans="1:7" ht="15.75">
      <c r="A6" s="72">
        <v>2008</v>
      </c>
      <c r="B6" s="94">
        <v>33</v>
      </c>
      <c r="C6" s="94">
        <v>74</v>
      </c>
      <c r="D6" s="53">
        <f t="shared" si="0"/>
        <v>107</v>
      </c>
      <c r="E6" s="43">
        <f t="shared" si="1"/>
        <v>2</v>
      </c>
      <c r="F6" s="43">
        <v>2</v>
      </c>
      <c r="G6" s="95">
        <f t="shared" si="2"/>
        <v>1</v>
      </c>
    </row>
    <row r="7" spans="1:7" ht="15.75">
      <c r="A7" s="72">
        <v>2007</v>
      </c>
      <c r="B7" s="94">
        <v>35</v>
      </c>
      <c r="C7" s="94">
        <v>54</v>
      </c>
      <c r="D7" s="53">
        <f t="shared" si="0"/>
        <v>89</v>
      </c>
      <c r="E7" s="43">
        <f t="shared" si="1"/>
        <v>2</v>
      </c>
      <c r="F7" s="43">
        <v>2</v>
      </c>
      <c r="G7" s="95">
        <f t="shared" si="2"/>
        <v>1</v>
      </c>
    </row>
    <row r="8" spans="1:7" ht="15.75">
      <c r="A8" s="72">
        <v>2006</v>
      </c>
      <c r="B8" s="94">
        <v>100</v>
      </c>
      <c r="C8" s="94">
        <v>184</v>
      </c>
      <c r="D8" s="53">
        <f t="shared" si="0"/>
        <v>284</v>
      </c>
      <c r="E8" s="43">
        <f t="shared" si="1"/>
        <v>2</v>
      </c>
      <c r="F8" s="43">
        <v>2</v>
      </c>
      <c r="G8" s="95">
        <f t="shared" si="2"/>
        <v>1</v>
      </c>
    </row>
    <row r="9" spans="1:7" ht="15.75">
      <c r="A9" s="72">
        <v>2005</v>
      </c>
      <c r="B9" s="94">
        <v>75</v>
      </c>
      <c r="C9" s="94">
        <v>100</v>
      </c>
      <c r="D9" s="53">
        <f t="shared" si="0"/>
        <v>175</v>
      </c>
      <c r="E9" s="43">
        <f t="shared" si="1"/>
        <v>2</v>
      </c>
      <c r="F9" s="43">
        <v>2</v>
      </c>
      <c r="G9" s="95">
        <f t="shared" si="2"/>
        <v>1</v>
      </c>
    </row>
    <row r="10" spans="1:7" ht="15.75">
      <c r="A10" s="72">
        <v>2004</v>
      </c>
      <c r="B10" s="94">
        <v>66</v>
      </c>
      <c r="C10" s="96"/>
      <c r="D10" s="53">
        <f t="shared" si="0"/>
        <v>66</v>
      </c>
      <c r="E10" s="43">
        <f t="shared" si="1"/>
        <v>1</v>
      </c>
      <c r="F10" s="43">
        <v>2</v>
      </c>
      <c r="G10" s="95">
        <f t="shared" si="2"/>
        <v>0.5</v>
      </c>
    </row>
    <row r="11" spans="1:7" ht="15.75">
      <c r="A11" s="72">
        <v>2003</v>
      </c>
      <c r="B11" s="94">
        <v>87</v>
      </c>
      <c r="C11" s="94">
        <v>97</v>
      </c>
      <c r="D11" s="53">
        <f t="shared" si="0"/>
        <v>184</v>
      </c>
      <c r="E11" s="43">
        <f t="shared" si="1"/>
        <v>2</v>
      </c>
      <c r="F11" s="43">
        <v>2</v>
      </c>
      <c r="G11" s="95">
        <f t="shared" si="2"/>
        <v>1</v>
      </c>
    </row>
    <row r="12" spans="1:7" ht="15.75">
      <c r="A12" s="72">
        <v>2002</v>
      </c>
      <c r="B12" s="94">
        <v>1</v>
      </c>
      <c r="C12" s="96"/>
      <c r="D12" s="53">
        <f t="shared" si="0"/>
        <v>1</v>
      </c>
      <c r="E12" s="43">
        <f t="shared" si="1"/>
        <v>1</v>
      </c>
      <c r="F12" s="43">
        <v>2</v>
      </c>
      <c r="G12" s="95">
        <f t="shared" si="2"/>
        <v>0.5</v>
      </c>
    </row>
    <row r="13" spans="1:7" ht="15.75">
      <c r="A13" s="72">
        <v>2001</v>
      </c>
      <c r="B13" s="72">
        <v>40</v>
      </c>
      <c r="C13" s="72">
        <v>40</v>
      </c>
      <c r="D13" s="53">
        <f t="shared" si="0"/>
        <v>80</v>
      </c>
      <c r="E13" s="43">
        <f t="shared" si="1"/>
        <v>2</v>
      </c>
      <c r="F13" s="43">
        <v>2</v>
      </c>
      <c r="G13" s="95">
        <f t="shared" si="2"/>
        <v>1</v>
      </c>
    </row>
    <row r="14" spans="1:7" ht="15.75">
      <c r="A14" s="72">
        <v>2000</v>
      </c>
      <c r="B14" s="72">
        <v>87</v>
      </c>
      <c r="C14" s="72">
        <v>168</v>
      </c>
      <c r="D14" s="53">
        <f t="shared" si="0"/>
        <v>255</v>
      </c>
      <c r="E14" s="43">
        <f t="shared" si="1"/>
        <v>2</v>
      </c>
      <c r="F14" s="43">
        <v>2</v>
      </c>
      <c r="G14" s="95">
        <f t="shared" si="2"/>
        <v>1</v>
      </c>
    </row>
    <row r="15" spans="1:7" ht="15.75">
      <c r="A15" s="72">
        <v>1999</v>
      </c>
      <c r="B15" s="72">
        <v>113</v>
      </c>
      <c r="C15" s="96">
        <v>174</v>
      </c>
      <c r="D15" s="53">
        <f t="shared" si="0"/>
        <v>287</v>
      </c>
      <c r="E15" s="43">
        <f t="shared" si="1"/>
        <v>2</v>
      </c>
      <c r="F15" s="43">
        <v>2</v>
      </c>
      <c r="G15" s="95">
        <f t="shared" si="2"/>
        <v>1</v>
      </c>
    </row>
    <row r="16" spans="1:7" ht="15.75">
      <c r="A16" s="72">
        <v>1998</v>
      </c>
      <c r="B16" s="72">
        <v>80</v>
      </c>
      <c r="C16" s="72">
        <v>125</v>
      </c>
      <c r="D16" s="53">
        <f t="shared" si="0"/>
        <v>205</v>
      </c>
      <c r="E16" s="43">
        <f t="shared" si="1"/>
        <v>2</v>
      </c>
      <c r="F16" s="43">
        <v>2</v>
      </c>
      <c r="G16" s="95">
        <f t="shared" si="2"/>
        <v>1</v>
      </c>
    </row>
    <row r="17" spans="1:7" ht="15.75">
      <c r="A17" s="72">
        <v>1997</v>
      </c>
      <c r="B17" s="72">
        <v>109</v>
      </c>
      <c r="C17" s="72">
        <v>139</v>
      </c>
      <c r="D17" s="53">
        <f t="shared" si="0"/>
        <v>248</v>
      </c>
      <c r="E17" s="43">
        <f t="shared" si="1"/>
        <v>2</v>
      </c>
      <c r="F17" s="43">
        <v>2</v>
      </c>
      <c r="G17" s="95">
        <f t="shared" si="2"/>
        <v>1</v>
      </c>
    </row>
    <row r="18" spans="1:7" ht="15.75">
      <c r="A18" s="72">
        <v>1996</v>
      </c>
      <c r="B18" s="72">
        <v>27</v>
      </c>
      <c r="C18" s="72">
        <v>117</v>
      </c>
      <c r="D18" s="53">
        <f t="shared" si="0"/>
        <v>144</v>
      </c>
      <c r="E18" s="43">
        <f t="shared" si="1"/>
        <v>2</v>
      </c>
      <c r="F18" s="43">
        <v>2</v>
      </c>
      <c r="G18" s="95">
        <f t="shared" si="2"/>
        <v>1</v>
      </c>
    </row>
    <row r="19" spans="1:7" ht="15.75">
      <c r="A19" s="72">
        <v>1995</v>
      </c>
      <c r="B19" s="72"/>
      <c r="C19" s="72">
        <v>42</v>
      </c>
      <c r="D19" s="53">
        <f t="shared" si="0"/>
        <v>42</v>
      </c>
      <c r="E19" s="43">
        <f t="shared" si="1"/>
        <v>1</v>
      </c>
      <c r="F19" s="43">
        <v>2</v>
      </c>
      <c r="G19" s="95">
        <f t="shared" si="2"/>
        <v>0.5</v>
      </c>
    </row>
    <row r="20" spans="1:7" ht="15.75">
      <c r="A20" s="72">
        <v>1994</v>
      </c>
      <c r="B20" s="72">
        <v>64</v>
      </c>
      <c r="C20" s="72">
        <v>137</v>
      </c>
      <c r="D20" s="53">
        <f t="shared" si="0"/>
        <v>201</v>
      </c>
      <c r="E20" s="43">
        <f t="shared" si="1"/>
        <v>2</v>
      </c>
      <c r="F20" s="43">
        <v>2</v>
      </c>
      <c r="G20" s="95">
        <f t="shared" si="2"/>
        <v>1</v>
      </c>
    </row>
    <row r="21" spans="1:7" ht="15.75">
      <c r="A21" s="72">
        <v>1993</v>
      </c>
      <c r="B21" s="72">
        <v>60</v>
      </c>
      <c r="C21" s="72">
        <v>165</v>
      </c>
      <c r="D21" s="53">
        <f t="shared" si="0"/>
        <v>225</v>
      </c>
      <c r="E21" s="43">
        <f t="shared" si="1"/>
        <v>2</v>
      </c>
      <c r="F21" s="43">
        <v>2</v>
      </c>
      <c r="G21" s="95">
        <f t="shared" si="2"/>
        <v>1</v>
      </c>
    </row>
    <row r="22" spans="1:7" ht="15.75">
      <c r="A22" s="72">
        <v>1992</v>
      </c>
      <c r="B22" s="72">
        <v>70</v>
      </c>
      <c r="C22" s="72">
        <v>225</v>
      </c>
      <c r="D22" s="53">
        <f t="shared" si="0"/>
        <v>295</v>
      </c>
      <c r="E22" s="43">
        <f t="shared" si="1"/>
        <v>2</v>
      </c>
      <c r="F22" s="43">
        <v>2</v>
      </c>
      <c r="G22" s="95">
        <f t="shared" si="2"/>
        <v>1</v>
      </c>
    </row>
    <row r="23" spans="1:7" ht="15.75">
      <c r="A23" s="72">
        <v>1991</v>
      </c>
      <c r="B23" s="72">
        <v>74</v>
      </c>
      <c r="C23" s="72">
        <v>104</v>
      </c>
      <c r="D23" s="53">
        <f t="shared" si="0"/>
        <v>178</v>
      </c>
      <c r="E23" s="43">
        <f t="shared" si="1"/>
        <v>2</v>
      </c>
      <c r="F23" s="43">
        <v>2</v>
      </c>
      <c r="G23" s="95">
        <f t="shared" si="2"/>
        <v>1</v>
      </c>
    </row>
    <row r="24" spans="1:7" ht="15.75">
      <c r="A24" s="72">
        <v>1990</v>
      </c>
      <c r="B24" s="72">
        <v>74</v>
      </c>
      <c r="C24" s="72">
        <v>104</v>
      </c>
      <c r="D24" s="53">
        <f t="shared" si="0"/>
        <v>178</v>
      </c>
      <c r="E24" s="43">
        <f t="shared" si="1"/>
        <v>2</v>
      </c>
      <c r="F24" s="43">
        <v>2</v>
      </c>
      <c r="G24" s="95">
        <f t="shared" si="2"/>
        <v>1</v>
      </c>
    </row>
    <row r="25" spans="1:7" ht="15.75">
      <c r="A25" s="72">
        <v>1989</v>
      </c>
      <c r="B25" s="72">
        <v>74</v>
      </c>
      <c r="C25" s="72">
        <v>63</v>
      </c>
      <c r="D25" s="53">
        <f t="shared" si="0"/>
        <v>137</v>
      </c>
      <c r="E25" s="43">
        <f t="shared" si="1"/>
        <v>2</v>
      </c>
      <c r="F25" s="43">
        <v>2</v>
      </c>
      <c r="G25" s="95">
        <f t="shared" si="2"/>
        <v>1</v>
      </c>
    </row>
    <row r="26" spans="1:7" ht="15.75">
      <c r="A26" s="72">
        <v>1988</v>
      </c>
      <c r="B26" s="72">
        <v>61</v>
      </c>
      <c r="C26" s="72">
        <v>124</v>
      </c>
      <c r="D26" s="53">
        <f t="shared" si="0"/>
        <v>185</v>
      </c>
      <c r="E26" s="43">
        <f t="shared" si="1"/>
        <v>2</v>
      </c>
      <c r="F26" s="43">
        <v>2</v>
      </c>
      <c r="G26" s="95">
        <f t="shared" si="2"/>
        <v>1</v>
      </c>
    </row>
    <row r="27" spans="1:7" ht="15.75">
      <c r="A27" s="72">
        <v>1987</v>
      </c>
      <c r="B27" s="96">
        <v>86</v>
      </c>
      <c r="C27" s="96">
        <v>82</v>
      </c>
      <c r="D27" s="53">
        <f t="shared" si="0"/>
        <v>168</v>
      </c>
      <c r="E27" s="43">
        <f t="shared" si="1"/>
        <v>2</v>
      </c>
      <c r="F27" s="43">
        <v>2</v>
      </c>
      <c r="G27" s="95">
        <f t="shared" si="2"/>
        <v>1</v>
      </c>
    </row>
    <row r="28" spans="1:7" ht="15.75">
      <c r="A28" s="72">
        <v>1986</v>
      </c>
      <c r="B28" s="96">
        <v>26</v>
      </c>
      <c r="C28" s="96">
        <v>125</v>
      </c>
      <c r="D28" s="53">
        <f t="shared" si="0"/>
        <v>151</v>
      </c>
      <c r="E28" s="43">
        <f t="shared" si="1"/>
        <v>2</v>
      </c>
      <c r="F28" s="43">
        <v>2</v>
      </c>
      <c r="G28" s="95">
        <f t="shared" si="2"/>
        <v>1</v>
      </c>
    </row>
    <row r="29" spans="1:7" ht="15.75">
      <c r="A29" s="72">
        <v>1985</v>
      </c>
      <c r="B29" s="96">
        <v>85</v>
      </c>
      <c r="C29" s="96">
        <v>125</v>
      </c>
      <c r="D29" s="53">
        <f t="shared" si="0"/>
        <v>210</v>
      </c>
      <c r="E29" s="43">
        <f t="shared" si="1"/>
        <v>2</v>
      </c>
      <c r="F29" s="43">
        <v>2</v>
      </c>
      <c r="G29" s="95">
        <f t="shared" si="2"/>
        <v>1</v>
      </c>
    </row>
    <row r="30" spans="1:7" ht="15.75">
      <c r="A30" s="72">
        <v>1984</v>
      </c>
      <c r="B30" s="96">
        <v>110</v>
      </c>
      <c r="C30" s="96">
        <v>100</v>
      </c>
      <c r="D30" s="53">
        <f t="shared" si="0"/>
        <v>210</v>
      </c>
      <c r="E30" s="43">
        <f t="shared" si="1"/>
        <v>2</v>
      </c>
      <c r="F30" s="43">
        <v>2</v>
      </c>
      <c r="G30" s="95">
        <f t="shared" si="2"/>
        <v>1</v>
      </c>
    </row>
    <row r="31" spans="1:7" ht="15.75">
      <c r="A31" s="72">
        <v>1983</v>
      </c>
      <c r="B31" s="96">
        <v>200</v>
      </c>
      <c r="C31" s="96">
        <v>100</v>
      </c>
      <c r="D31" s="53">
        <f t="shared" si="0"/>
        <v>300</v>
      </c>
      <c r="E31" s="43">
        <f t="shared" si="1"/>
        <v>2</v>
      </c>
      <c r="F31" s="43">
        <v>2</v>
      </c>
      <c r="G31" s="95">
        <f t="shared" si="2"/>
        <v>1</v>
      </c>
    </row>
    <row r="32" spans="1:7" ht="15.75">
      <c r="A32" s="72">
        <v>1982</v>
      </c>
      <c r="B32" s="96">
        <v>200</v>
      </c>
      <c r="C32" s="96">
        <v>100</v>
      </c>
      <c r="D32" s="53">
        <f t="shared" si="0"/>
        <v>300</v>
      </c>
      <c r="E32" s="43">
        <f t="shared" si="1"/>
        <v>2</v>
      </c>
      <c r="F32" s="43">
        <v>2</v>
      </c>
      <c r="G32" s="95">
        <f t="shared" si="2"/>
        <v>1</v>
      </c>
    </row>
    <row r="33" spans="1:7" ht="15.75">
      <c r="A33" s="72">
        <v>1981</v>
      </c>
      <c r="B33" s="96">
        <v>120</v>
      </c>
      <c r="C33" s="96">
        <v>190</v>
      </c>
      <c r="D33" s="53">
        <f t="shared" si="0"/>
        <v>310</v>
      </c>
      <c r="E33" s="43">
        <f t="shared" si="1"/>
        <v>2</v>
      </c>
      <c r="F33" s="43">
        <v>2</v>
      </c>
      <c r="G33" s="95">
        <f t="shared" si="2"/>
        <v>1</v>
      </c>
    </row>
    <row r="34" spans="1:7" ht="15.75">
      <c r="A34" s="72">
        <v>1980</v>
      </c>
      <c r="B34" s="96">
        <v>73</v>
      </c>
      <c r="C34" s="96">
        <v>114</v>
      </c>
      <c r="D34" s="53">
        <f t="shared" si="0"/>
        <v>187</v>
      </c>
      <c r="E34" s="43">
        <f t="shared" si="1"/>
        <v>2</v>
      </c>
      <c r="F34" s="43">
        <v>2</v>
      </c>
      <c r="G34" s="95">
        <f t="shared" si="2"/>
        <v>1</v>
      </c>
    </row>
    <row r="35" spans="1:7" ht="15.75">
      <c r="A35" s="72">
        <v>1979</v>
      </c>
      <c r="B35" s="96">
        <v>100</v>
      </c>
      <c r="C35" s="96">
        <v>225</v>
      </c>
      <c r="D35" s="53">
        <f t="shared" si="0"/>
        <v>325</v>
      </c>
      <c r="E35" s="43">
        <f t="shared" si="1"/>
        <v>2</v>
      </c>
      <c r="F35" s="43">
        <v>2</v>
      </c>
      <c r="G35" s="95">
        <f t="shared" si="2"/>
        <v>1</v>
      </c>
    </row>
    <row r="36" spans="1:7" ht="15.75">
      <c r="A36" s="72">
        <v>1978</v>
      </c>
      <c r="B36" s="96">
        <v>41</v>
      </c>
      <c r="C36" s="96">
        <v>97</v>
      </c>
      <c r="D36" s="53">
        <f t="shared" si="0"/>
        <v>138</v>
      </c>
      <c r="E36" s="43">
        <f aca="true" t="shared" si="3" ref="E36:E65">COUNT(B36:C36)</f>
        <v>2</v>
      </c>
      <c r="F36" s="43">
        <v>2</v>
      </c>
      <c r="G36" s="95">
        <f t="shared" si="2"/>
        <v>1</v>
      </c>
    </row>
    <row r="37" spans="1:7" ht="15.75">
      <c r="A37" s="72">
        <v>1977</v>
      </c>
      <c r="B37" s="96">
        <v>118</v>
      </c>
      <c r="C37" s="96">
        <v>100</v>
      </c>
      <c r="D37" s="53">
        <f t="shared" si="0"/>
        <v>218</v>
      </c>
      <c r="E37" s="43">
        <f t="shared" si="3"/>
        <v>2</v>
      </c>
      <c r="F37" s="43">
        <v>2</v>
      </c>
      <c r="G37" s="95">
        <f t="shared" si="2"/>
        <v>1</v>
      </c>
    </row>
    <row r="38" spans="1:7" ht="15.75">
      <c r="A38" s="72">
        <v>1976</v>
      </c>
      <c r="B38" s="96">
        <v>55</v>
      </c>
      <c r="C38" s="96">
        <v>75</v>
      </c>
      <c r="D38" s="53">
        <f t="shared" si="0"/>
        <v>130</v>
      </c>
      <c r="E38" s="43">
        <f t="shared" si="3"/>
        <v>2</v>
      </c>
      <c r="F38" s="43">
        <v>2</v>
      </c>
      <c r="G38" s="95">
        <f t="shared" si="2"/>
        <v>1</v>
      </c>
    </row>
    <row r="39" spans="1:7" ht="15.75">
      <c r="A39" s="72">
        <v>1975</v>
      </c>
      <c r="B39" s="96">
        <v>5</v>
      </c>
      <c r="C39" s="96">
        <v>45</v>
      </c>
      <c r="D39" s="53">
        <f t="shared" si="0"/>
        <v>50</v>
      </c>
      <c r="E39" s="43">
        <f t="shared" si="3"/>
        <v>2</v>
      </c>
      <c r="F39" s="43">
        <v>2</v>
      </c>
      <c r="G39" s="95">
        <f t="shared" si="2"/>
        <v>1</v>
      </c>
    </row>
    <row r="40" spans="1:7" ht="15.75">
      <c r="A40" s="72">
        <v>1974</v>
      </c>
      <c r="B40" s="96">
        <v>70</v>
      </c>
      <c r="C40" s="96">
        <v>50</v>
      </c>
      <c r="D40" s="53">
        <f t="shared" si="0"/>
        <v>120</v>
      </c>
      <c r="E40" s="43">
        <f t="shared" si="3"/>
        <v>2</v>
      </c>
      <c r="F40" s="43">
        <v>2</v>
      </c>
      <c r="G40" s="95">
        <f t="shared" si="2"/>
        <v>1</v>
      </c>
    </row>
    <row r="41" spans="1:7" ht="15.75">
      <c r="A41" s="72">
        <v>1973</v>
      </c>
      <c r="B41" s="96">
        <v>30</v>
      </c>
      <c r="C41" s="72"/>
      <c r="D41" s="53">
        <f t="shared" si="0"/>
        <v>30</v>
      </c>
      <c r="E41" s="43">
        <f t="shared" si="3"/>
        <v>1</v>
      </c>
      <c r="F41" s="43">
        <v>2</v>
      </c>
      <c r="G41" s="95">
        <f t="shared" si="2"/>
        <v>0.5</v>
      </c>
    </row>
    <row r="42" spans="1:7" ht="15.75">
      <c r="A42" s="72">
        <v>1972</v>
      </c>
      <c r="B42" s="72"/>
      <c r="C42" s="72"/>
      <c r="D42" s="53"/>
      <c r="E42" s="43">
        <f t="shared" si="3"/>
        <v>0</v>
      </c>
      <c r="F42" s="43">
        <v>2</v>
      </c>
      <c r="G42" s="95">
        <f t="shared" si="2"/>
        <v>0</v>
      </c>
    </row>
    <row r="43" spans="1:7" ht="15.75">
      <c r="A43" s="72">
        <v>1971</v>
      </c>
      <c r="B43" s="72"/>
      <c r="C43" s="72"/>
      <c r="D43" s="53"/>
      <c r="E43" s="43">
        <f t="shared" si="3"/>
        <v>0</v>
      </c>
      <c r="F43" s="43">
        <v>2</v>
      </c>
      <c r="G43" s="95">
        <f t="shared" si="2"/>
        <v>0</v>
      </c>
    </row>
    <row r="44" spans="1:7" ht="15.75">
      <c r="A44" s="72">
        <v>1970</v>
      </c>
      <c r="B44" s="72"/>
      <c r="C44" s="72"/>
      <c r="D44" s="53"/>
      <c r="E44" s="43">
        <f t="shared" si="3"/>
        <v>0</v>
      </c>
      <c r="F44" s="43">
        <v>2</v>
      </c>
      <c r="G44" s="95">
        <f t="shared" si="2"/>
        <v>0</v>
      </c>
    </row>
    <row r="45" spans="1:7" ht="15.75">
      <c r="A45" s="72">
        <v>1969</v>
      </c>
      <c r="B45" s="72"/>
      <c r="C45" s="72">
        <v>200</v>
      </c>
      <c r="D45" s="53">
        <f>SUM(B45:C45)</f>
        <v>200</v>
      </c>
      <c r="E45" s="43">
        <f t="shared" si="3"/>
        <v>1</v>
      </c>
      <c r="F45" s="43">
        <v>2</v>
      </c>
      <c r="G45" s="95">
        <f t="shared" si="2"/>
        <v>0.5</v>
      </c>
    </row>
    <row r="46" spans="1:7" ht="15.75">
      <c r="A46" s="72">
        <v>1968</v>
      </c>
      <c r="B46" s="72"/>
      <c r="C46" s="72">
        <v>150</v>
      </c>
      <c r="D46" s="53">
        <f>SUM(B46:C46)</f>
        <v>150</v>
      </c>
      <c r="E46" s="43">
        <f t="shared" si="3"/>
        <v>1</v>
      </c>
      <c r="F46" s="43">
        <v>2</v>
      </c>
      <c r="G46" s="95">
        <f t="shared" si="2"/>
        <v>0.5</v>
      </c>
    </row>
    <row r="47" spans="1:7" ht="15.75">
      <c r="A47" s="72">
        <v>1967</v>
      </c>
      <c r="B47" s="72"/>
      <c r="C47" s="72"/>
      <c r="D47" s="53"/>
      <c r="E47" s="43">
        <f t="shared" si="3"/>
        <v>0</v>
      </c>
      <c r="F47" s="43">
        <v>2</v>
      </c>
      <c r="G47" s="95">
        <f t="shared" si="2"/>
        <v>0</v>
      </c>
    </row>
    <row r="48" spans="1:7" ht="15.75">
      <c r="A48" s="72">
        <v>1966</v>
      </c>
      <c r="B48" s="72"/>
      <c r="C48" s="72">
        <v>100</v>
      </c>
      <c r="D48" s="53">
        <f>SUM(B48:C48)</f>
        <v>100</v>
      </c>
      <c r="E48" s="43">
        <f t="shared" si="3"/>
        <v>1</v>
      </c>
      <c r="F48" s="43">
        <v>2</v>
      </c>
      <c r="G48" s="95">
        <f t="shared" si="2"/>
        <v>0.5</v>
      </c>
    </row>
    <row r="49" spans="1:7" ht="15.75">
      <c r="A49" s="72">
        <v>1965</v>
      </c>
      <c r="B49" s="97"/>
      <c r="C49" s="72">
        <v>550</v>
      </c>
      <c r="D49" s="53">
        <f>SUM(B49:C49)</f>
        <v>550</v>
      </c>
      <c r="E49" s="43">
        <f t="shared" si="3"/>
        <v>1</v>
      </c>
      <c r="F49" s="43">
        <v>1</v>
      </c>
      <c r="G49" s="95">
        <f t="shared" si="2"/>
        <v>1</v>
      </c>
    </row>
    <row r="50" spans="1:7" ht="15.75">
      <c r="A50" s="72">
        <v>1964</v>
      </c>
      <c r="B50" s="72"/>
      <c r="C50" s="72">
        <v>104</v>
      </c>
      <c r="D50" s="53">
        <f>SUM(B50:C50)</f>
        <v>104</v>
      </c>
      <c r="E50" s="43">
        <f t="shared" si="3"/>
        <v>1</v>
      </c>
      <c r="F50" s="43">
        <v>1</v>
      </c>
      <c r="G50" s="95">
        <f t="shared" si="2"/>
        <v>1</v>
      </c>
    </row>
    <row r="51" spans="1:7" ht="15.75">
      <c r="A51" s="72">
        <v>1963</v>
      </c>
      <c r="B51" s="72"/>
      <c r="C51" s="72"/>
      <c r="D51" s="53"/>
      <c r="E51" s="43">
        <f t="shared" si="3"/>
        <v>0</v>
      </c>
      <c r="F51" s="43">
        <v>1</v>
      </c>
      <c r="G51" s="95">
        <f t="shared" si="2"/>
        <v>0</v>
      </c>
    </row>
    <row r="52" spans="1:7" ht="15.75">
      <c r="A52" s="72">
        <v>1962</v>
      </c>
      <c r="B52" s="72"/>
      <c r="C52" s="72">
        <v>700</v>
      </c>
      <c r="D52" s="53">
        <f aca="true" t="shared" si="4" ref="D52:D58">SUM(B52:C52)</f>
        <v>700</v>
      </c>
      <c r="E52" s="43">
        <f t="shared" si="3"/>
        <v>1</v>
      </c>
      <c r="F52" s="43">
        <v>1</v>
      </c>
      <c r="G52" s="95">
        <f t="shared" si="2"/>
        <v>1</v>
      </c>
    </row>
    <row r="53" spans="1:7" ht="15.75">
      <c r="A53" s="72">
        <v>1961</v>
      </c>
      <c r="B53" s="72"/>
      <c r="C53" s="96">
        <v>58</v>
      </c>
      <c r="D53" s="53">
        <f t="shared" si="4"/>
        <v>58</v>
      </c>
      <c r="E53" s="43">
        <f t="shared" si="3"/>
        <v>1</v>
      </c>
      <c r="F53" s="43">
        <v>1</v>
      </c>
      <c r="G53" s="95">
        <f t="shared" si="2"/>
        <v>1</v>
      </c>
    </row>
    <row r="54" spans="1:7" ht="15.75">
      <c r="A54" s="72">
        <v>1960</v>
      </c>
      <c r="B54" s="72"/>
      <c r="C54" s="96">
        <v>31</v>
      </c>
      <c r="D54" s="53">
        <f t="shared" si="4"/>
        <v>31</v>
      </c>
      <c r="E54" s="53">
        <f t="shared" si="3"/>
        <v>1</v>
      </c>
      <c r="F54" s="53">
        <v>1</v>
      </c>
      <c r="G54" s="100">
        <f t="shared" si="2"/>
        <v>1</v>
      </c>
    </row>
    <row r="55" spans="1:7" ht="15.75">
      <c r="A55" s="72">
        <v>1959</v>
      </c>
      <c r="B55" s="72"/>
      <c r="C55" s="72">
        <v>195</v>
      </c>
      <c r="D55" s="53">
        <f t="shared" si="4"/>
        <v>195</v>
      </c>
      <c r="E55" s="43">
        <f t="shared" si="3"/>
        <v>1</v>
      </c>
      <c r="F55" s="43">
        <v>1</v>
      </c>
      <c r="G55" s="95">
        <f t="shared" si="2"/>
        <v>1</v>
      </c>
    </row>
    <row r="56" spans="1:7" ht="15.75">
      <c r="A56" s="72">
        <v>1958</v>
      </c>
      <c r="B56" s="72"/>
      <c r="C56" s="72">
        <v>267</v>
      </c>
      <c r="D56" s="53">
        <f t="shared" si="4"/>
        <v>267</v>
      </c>
      <c r="E56" s="43">
        <f t="shared" si="3"/>
        <v>1</v>
      </c>
      <c r="F56" s="43">
        <v>1</v>
      </c>
      <c r="G56" s="95">
        <f t="shared" si="2"/>
        <v>1</v>
      </c>
    </row>
    <row r="57" spans="1:7" ht="15.75">
      <c r="A57" s="72">
        <v>1957</v>
      </c>
      <c r="B57" s="72"/>
      <c r="C57" s="72">
        <v>79</v>
      </c>
      <c r="D57" s="53">
        <f t="shared" si="4"/>
        <v>79</v>
      </c>
      <c r="E57" s="43">
        <f t="shared" si="3"/>
        <v>1</v>
      </c>
      <c r="F57" s="43">
        <v>1</v>
      </c>
      <c r="G57" s="95">
        <f t="shared" si="2"/>
        <v>1</v>
      </c>
    </row>
    <row r="58" spans="1:7" ht="15.75">
      <c r="A58" s="72">
        <v>1956</v>
      </c>
      <c r="B58" s="72"/>
      <c r="C58" s="72">
        <v>198</v>
      </c>
      <c r="D58" s="53">
        <f t="shared" si="4"/>
        <v>198</v>
      </c>
      <c r="E58" s="43">
        <f t="shared" si="3"/>
        <v>1</v>
      </c>
      <c r="F58" s="43">
        <v>1</v>
      </c>
      <c r="G58" s="95">
        <f t="shared" si="2"/>
        <v>1</v>
      </c>
    </row>
    <row r="59" spans="1:7" ht="15.75">
      <c r="A59" s="72">
        <v>1955</v>
      </c>
      <c r="B59" s="72"/>
      <c r="C59" s="72"/>
      <c r="D59" s="53"/>
      <c r="E59" s="43">
        <f t="shared" si="3"/>
        <v>0</v>
      </c>
      <c r="F59" s="43">
        <v>1</v>
      </c>
      <c r="G59" s="95">
        <f t="shared" si="2"/>
        <v>0</v>
      </c>
    </row>
    <row r="60" spans="1:7" ht="15.75">
      <c r="A60" s="72">
        <v>1954</v>
      </c>
      <c r="B60" s="72"/>
      <c r="C60" s="72">
        <v>425</v>
      </c>
      <c r="D60" s="53">
        <f>SUM(B60:C60)</f>
        <v>425</v>
      </c>
      <c r="E60" s="43">
        <f t="shared" si="3"/>
        <v>1</v>
      </c>
      <c r="F60" s="43">
        <v>1</v>
      </c>
      <c r="G60" s="95">
        <f t="shared" si="2"/>
        <v>1</v>
      </c>
    </row>
    <row r="61" spans="1:7" ht="15.75">
      <c r="A61" s="72">
        <v>1953</v>
      </c>
      <c r="B61" s="72"/>
      <c r="C61" s="72">
        <v>425</v>
      </c>
      <c r="D61" s="53">
        <f>SUM(B61:C61)</f>
        <v>425</v>
      </c>
      <c r="E61" s="43">
        <f t="shared" si="3"/>
        <v>1</v>
      </c>
      <c r="F61" s="43">
        <v>1</v>
      </c>
      <c r="G61" s="95">
        <f t="shared" si="2"/>
        <v>1</v>
      </c>
    </row>
    <row r="62" spans="1:7" ht="15.75">
      <c r="A62" s="72">
        <v>1952</v>
      </c>
      <c r="B62" s="72"/>
      <c r="C62" s="72">
        <v>425</v>
      </c>
      <c r="D62" s="53">
        <f>SUM(B62:C62)</f>
        <v>425</v>
      </c>
      <c r="E62" s="43">
        <f t="shared" si="3"/>
        <v>1</v>
      </c>
      <c r="F62" s="43">
        <v>1</v>
      </c>
      <c r="G62" s="95">
        <f t="shared" si="2"/>
        <v>1</v>
      </c>
    </row>
    <row r="63" spans="1:7" ht="15.75">
      <c r="A63" s="72">
        <v>1951</v>
      </c>
      <c r="B63" s="72"/>
      <c r="C63" s="96"/>
      <c r="D63" s="53"/>
      <c r="E63" s="43">
        <f t="shared" si="3"/>
        <v>0</v>
      </c>
      <c r="F63" s="43">
        <v>1</v>
      </c>
      <c r="G63" s="95">
        <f t="shared" si="2"/>
        <v>0</v>
      </c>
    </row>
    <row r="64" spans="1:7" ht="15.75">
      <c r="A64" s="72">
        <v>1950</v>
      </c>
      <c r="B64" s="72"/>
      <c r="C64" s="96"/>
      <c r="D64" s="53"/>
      <c r="E64" s="43">
        <f t="shared" si="3"/>
        <v>0</v>
      </c>
      <c r="F64" s="43">
        <v>1</v>
      </c>
      <c r="G64" s="95">
        <f t="shared" si="2"/>
        <v>0</v>
      </c>
    </row>
    <row r="65" spans="1:7" ht="15.75">
      <c r="A65" s="72">
        <v>1949</v>
      </c>
      <c r="B65" s="72"/>
      <c r="C65" s="96">
        <v>5</v>
      </c>
      <c r="D65" s="53">
        <f>SUM(B65:C65)</f>
        <v>5</v>
      </c>
      <c r="E65" s="43">
        <f t="shared" si="3"/>
        <v>1</v>
      </c>
      <c r="F65" s="43">
        <v>1</v>
      </c>
      <c r="G65" s="95">
        <f t="shared" si="2"/>
        <v>1</v>
      </c>
    </row>
    <row r="66" spans="1:7" ht="15.75">
      <c r="A66" s="72">
        <v>1948</v>
      </c>
      <c r="B66" s="72"/>
      <c r="C66" s="97"/>
      <c r="D66" s="53"/>
      <c r="E66" s="43"/>
      <c r="F66" s="43"/>
      <c r="G66" s="95"/>
    </row>
    <row r="67" spans="1:7" ht="15.75">
      <c r="A67" s="72">
        <v>1947</v>
      </c>
      <c r="B67" s="72"/>
      <c r="C67" s="72"/>
      <c r="D67" s="53"/>
      <c r="E67" s="43"/>
      <c r="F67" s="43"/>
      <c r="G67" s="95"/>
    </row>
    <row r="68" spans="1:7" ht="15.75">
      <c r="A68" s="72">
        <v>1946</v>
      </c>
      <c r="B68" s="72"/>
      <c r="C68" s="72"/>
      <c r="D68" s="53"/>
      <c r="E68" s="43"/>
      <c r="F68" s="43"/>
      <c r="G68" s="95"/>
    </row>
    <row r="69" spans="1:7" ht="15.75">
      <c r="A69" s="72">
        <v>1945</v>
      </c>
      <c r="B69" s="72"/>
      <c r="C69" s="72"/>
      <c r="D69" s="53"/>
      <c r="E69" s="43"/>
      <c r="F69" s="43"/>
      <c r="G69" s="95"/>
    </row>
    <row r="70" spans="1:7" ht="15.75">
      <c r="A70" s="72">
        <v>1944</v>
      </c>
      <c r="B70" s="72"/>
      <c r="C70" s="72"/>
      <c r="D70" s="53"/>
      <c r="E70" s="43"/>
      <c r="F70" s="43"/>
      <c r="G70" s="95"/>
    </row>
    <row r="71" spans="1:7" ht="15.75">
      <c r="A71" s="72">
        <v>1943</v>
      </c>
      <c r="B71" s="72"/>
      <c r="C71" s="145"/>
      <c r="D71" s="53"/>
      <c r="E71" s="43"/>
      <c r="F71" s="43"/>
      <c r="G71" s="95"/>
    </row>
    <row r="72" spans="1:7" ht="15.75">
      <c r="A72" s="72">
        <v>1942</v>
      </c>
      <c r="B72" s="72"/>
      <c r="C72" s="96"/>
      <c r="D72" s="53"/>
      <c r="E72" s="43">
        <f>COUNT(B72:C72)</f>
        <v>0</v>
      </c>
      <c r="F72" s="43">
        <v>1</v>
      </c>
      <c r="G72" s="95">
        <f>E72/F72</f>
        <v>0</v>
      </c>
    </row>
    <row r="73" spans="1:7" ht="15.75">
      <c r="A73" s="72">
        <v>1941</v>
      </c>
      <c r="B73" s="72"/>
      <c r="C73" s="96"/>
      <c r="D73" s="53"/>
      <c r="E73" s="43">
        <f>COUNT(B73:C73)</f>
        <v>0</v>
      </c>
      <c r="F73" s="43">
        <v>1</v>
      </c>
      <c r="G73" s="95">
        <f>E73/F73</f>
        <v>0</v>
      </c>
    </row>
    <row r="74" spans="1:7" ht="15.75">
      <c r="A74" s="72">
        <v>1940</v>
      </c>
      <c r="B74" s="72"/>
      <c r="C74" s="96"/>
      <c r="D74" s="53"/>
      <c r="E74" s="43">
        <f>COUNT(B74:C74)</f>
        <v>0</v>
      </c>
      <c r="F74" s="43">
        <v>1</v>
      </c>
      <c r="G74" s="95">
        <f>E74/F74</f>
        <v>0</v>
      </c>
    </row>
    <row r="75" spans="1:7" ht="15.75">
      <c r="A75" s="72">
        <v>1939</v>
      </c>
      <c r="B75" s="72"/>
      <c r="C75" s="96"/>
      <c r="D75" s="53"/>
      <c r="E75" s="43">
        <f>COUNT(B75:C75)</f>
        <v>0</v>
      </c>
      <c r="F75" s="43">
        <v>1</v>
      </c>
      <c r="G75" s="95">
        <f>E75/F75</f>
        <v>0</v>
      </c>
    </row>
    <row r="76" spans="1:7" ht="15.75">
      <c r="A76" s="72">
        <v>1938</v>
      </c>
      <c r="B76" s="72"/>
      <c r="C76" s="97"/>
      <c r="D76" s="53"/>
      <c r="E76" s="43"/>
      <c r="F76" s="43"/>
      <c r="G76" s="95"/>
    </row>
    <row r="77" spans="1:7" ht="15.75">
      <c r="A77" s="79"/>
      <c r="B77" s="79"/>
      <c r="C77" s="79"/>
      <c r="D77" s="64"/>
      <c r="E77" s="61"/>
      <c r="F77" s="61"/>
      <c r="G77" s="98"/>
    </row>
    <row r="78" spans="1:7" ht="15.75">
      <c r="A78" s="80" t="s">
        <v>28</v>
      </c>
      <c r="B78" s="80">
        <f>SUM(B4:B76)</f>
        <v>2794</v>
      </c>
      <c r="C78" s="173">
        <f>SUM(C4:C76)</f>
        <v>7906</v>
      </c>
      <c r="D78" s="171">
        <f>SUM(D4:D76)</f>
        <v>10700</v>
      </c>
      <c r="E78" s="223" t="s">
        <v>14</v>
      </c>
      <c r="F78" s="223"/>
      <c r="G78" s="174">
        <f>AVERAGE(G4:G76)</f>
        <v>0.7651515151515151</v>
      </c>
    </row>
    <row r="79" spans="1:7" ht="16.5" thickBot="1">
      <c r="A79" s="75"/>
      <c r="B79" s="75"/>
      <c r="C79" s="75"/>
      <c r="D79" s="75"/>
      <c r="E79" s="54"/>
      <c r="F79" s="54"/>
      <c r="G79" s="54"/>
    </row>
    <row r="80" spans="1:7" ht="16.5" thickTop="1">
      <c r="A80" s="72"/>
      <c r="B80" s="70"/>
      <c r="C80" s="70"/>
      <c r="D80" s="70"/>
      <c r="E80" s="70"/>
      <c r="F80" s="70"/>
      <c r="G80" s="70"/>
    </row>
    <row r="81" spans="1:7" ht="75" customHeight="1">
      <c r="A81" s="216" t="s">
        <v>84</v>
      </c>
      <c r="B81" s="216"/>
      <c r="C81" s="216"/>
      <c r="D81" s="216"/>
      <c r="E81" s="216"/>
      <c r="F81" s="216"/>
      <c r="G81" s="216"/>
    </row>
    <row r="82" spans="1:7" ht="15.75">
      <c r="A82" s="222"/>
      <c r="B82" s="222"/>
      <c r="C82" s="222"/>
      <c r="D82" s="222"/>
      <c r="E82" s="222"/>
      <c r="F82" s="222"/>
      <c r="G82" s="222"/>
    </row>
    <row r="83" spans="1:7" ht="15.75">
      <c r="A83" s="212" t="s">
        <v>78</v>
      </c>
      <c r="B83" s="212"/>
      <c r="C83" s="212"/>
      <c r="D83" s="212"/>
      <c r="E83" s="212"/>
      <c r="F83" s="212"/>
      <c r="G83" s="212"/>
    </row>
    <row r="84" spans="1:7" ht="15.75">
      <c r="A84" s="215"/>
      <c r="B84" s="215"/>
      <c r="C84" s="215"/>
      <c r="D84" s="215"/>
      <c r="E84" s="215"/>
      <c r="F84" s="215"/>
      <c r="G84" s="215"/>
    </row>
    <row r="85" spans="1:7" ht="54.75" customHeight="1">
      <c r="A85" s="212" t="s">
        <v>93</v>
      </c>
      <c r="B85" s="212"/>
      <c r="C85" s="212"/>
      <c r="D85" s="212"/>
      <c r="E85" s="212"/>
      <c r="F85" s="212"/>
      <c r="G85" s="212"/>
    </row>
    <row r="86" ht="14.25">
      <c r="D86" s="3"/>
    </row>
    <row r="87" ht="14.25">
      <c r="D87" s="3"/>
    </row>
    <row r="88" ht="14.25">
      <c r="D88" s="3"/>
    </row>
    <row r="89" ht="14.25">
      <c r="D89" s="3"/>
    </row>
    <row r="90" ht="14.25">
      <c r="D90" s="3"/>
    </row>
    <row r="91" ht="14.25">
      <c r="D91" s="3"/>
    </row>
    <row r="92" ht="14.25">
      <c r="D92" s="3"/>
    </row>
    <row r="93" ht="14.25">
      <c r="D93" s="3"/>
    </row>
    <row r="94" ht="14.25">
      <c r="D94" s="3"/>
    </row>
    <row r="95" ht="14.25">
      <c r="D95" s="3"/>
    </row>
  </sheetData>
  <sheetProtection/>
  <mergeCells count="12">
    <mergeCell ref="A81:G81"/>
    <mergeCell ref="A82:G82"/>
    <mergeCell ref="A83:G83"/>
    <mergeCell ref="A84:G84"/>
    <mergeCell ref="A85:G85"/>
    <mergeCell ref="A2:A3"/>
    <mergeCell ref="A1:G1"/>
    <mergeCell ref="E78:F78"/>
    <mergeCell ref="B2:C2"/>
    <mergeCell ref="D2:D3"/>
    <mergeCell ref="E2:F2"/>
    <mergeCell ref="G2:G3"/>
  </mergeCells>
  <printOptions/>
  <pageMargins left="0.7500000000000001" right="0.7500000000000001" top="1" bottom="1" header="0.5" footer="0.5"/>
  <pageSetup fitToHeight="2" fitToWidth="1" orientation="landscape" scale="60"/>
</worksheet>
</file>

<file path=xl/worksheets/sheet5.xml><?xml version="1.0" encoding="utf-8"?>
<worksheet xmlns="http://schemas.openxmlformats.org/spreadsheetml/2006/main" xmlns:r="http://schemas.openxmlformats.org/officeDocument/2006/relationships">
  <sheetPr>
    <pageSetUpPr fitToPage="1"/>
  </sheetPr>
  <dimension ref="A1:O223"/>
  <sheetViews>
    <sheetView zoomScale="125" zoomScaleNormal="125" zoomScalePageLayoutView="0" workbookViewId="0" topLeftCell="A1">
      <selection activeCell="E47" sqref="E47"/>
    </sheetView>
  </sheetViews>
  <sheetFormatPr defaultColWidth="8.8515625" defaultRowHeight="12.75"/>
  <cols>
    <col min="1" max="1" width="7.421875" style="0" customWidth="1"/>
    <col min="2" max="2" width="9.8515625" style="0" customWidth="1"/>
    <col min="3" max="3" width="12.00390625" style="2" customWidth="1"/>
    <col min="4" max="4" width="10.00390625" style="2" customWidth="1"/>
    <col min="5" max="5" width="12.421875" style="14" customWidth="1"/>
    <col min="6" max="6" width="9.8515625" style="0" customWidth="1"/>
    <col min="7" max="7" width="8.8515625" style="0" customWidth="1"/>
    <col min="8" max="8" width="8.421875" style="0" customWidth="1"/>
    <col min="9" max="9" width="9.8515625" style="0" customWidth="1"/>
    <col min="10" max="10" width="16.140625" style="0" customWidth="1"/>
    <col min="11" max="11" width="12.7109375" style="4" customWidth="1"/>
    <col min="12" max="12" width="13.00390625" style="20" customWidth="1"/>
    <col min="13" max="13" width="10.28125" style="0" customWidth="1"/>
    <col min="14" max="14" width="8.8515625" style="0" customWidth="1"/>
    <col min="15" max="15" width="8.8515625" style="36" customWidth="1"/>
  </cols>
  <sheetData>
    <row r="1" spans="1:15" s="14" customFormat="1" ht="36" customHeight="1" thickBot="1">
      <c r="A1" s="213" t="s">
        <v>105</v>
      </c>
      <c r="B1" s="213"/>
      <c r="C1" s="213"/>
      <c r="D1" s="213"/>
      <c r="E1" s="213"/>
      <c r="F1" s="213"/>
      <c r="G1" s="213"/>
      <c r="H1" s="213"/>
      <c r="I1" s="213"/>
      <c r="J1" s="213"/>
      <c r="K1" s="213"/>
      <c r="L1" s="213"/>
      <c r="M1" s="213"/>
      <c r="N1" s="111"/>
      <c r="O1" s="36"/>
    </row>
    <row r="2" spans="1:15" s="14" customFormat="1" ht="18.75" customHeight="1" thickTop="1">
      <c r="A2" s="217" t="s">
        <v>0</v>
      </c>
      <c r="B2" s="224" t="s">
        <v>34</v>
      </c>
      <c r="C2" s="224"/>
      <c r="D2" s="224"/>
      <c r="E2" s="224"/>
      <c r="F2" s="224"/>
      <c r="G2" s="224"/>
      <c r="H2" s="224"/>
      <c r="I2" s="224"/>
      <c r="J2" s="209" t="s">
        <v>51</v>
      </c>
      <c r="K2" s="208" t="s">
        <v>45</v>
      </c>
      <c r="L2" s="208"/>
      <c r="M2" s="209" t="s">
        <v>43</v>
      </c>
      <c r="N2" s="22"/>
      <c r="O2" s="36"/>
    </row>
    <row r="3" spans="1:15" s="14" customFormat="1" ht="63.75" thickBot="1">
      <c r="A3" s="218"/>
      <c r="B3" s="93" t="s">
        <v>46</v>
      </c>
      <c r="C3" s="93" t="s">
        <v>7</v>
      </c>
      <c r="D3" s="93" t="s">
        <v>47</v>
      </c>
      <c r="E3" s="93" t="s">
        <v>48</v>
      </c>
      <c r="F3" s="93" t="s">
        <v>49</v>
      </c>
      <c r="G3" s="93" t="s">
        <v>8</v>
      </c>
      <c r="H3" s="93" t="s">
        <v>9</v>
      </c>
      <c r="I3" s="93" t="s">
        <v>10</v>
      </c>
      <c r="J3" s="210"/>
      <c r="K3" s="68" t="s">
        <v>50</v>
      </c>
      <c r="L3" s="68" t="s">
        <v>94</v>
      </c>
      <c r="M3" s="210"/>
      <c r="O3" s="36"/>
    </row>
    <row r="4" spans="1:15" s="17" customFormat="1" ht="16.5" thickTop="1">
      <c r="A4" s="53">
        <v>2010</v>
      </c>
      <c r="B4" s="51">
        <v>0</v>
      </c>
      <c r="C4" s="51"/>
      <c r="D4" s="51"/>
      <c r="E4" s="51"/>
      <c r="F4" s="51"/>
      <c r="G4" s="51">
        <v>2</v>
      </c>
      <c r="H4" s="51"/>
      <c r="I4" s="51">
        <v>0</v>
      </c>
      <c r="J4" s="50">
        <f aca="true" t="shared" si="0" ref="J4:J12">SUM(B4:I4)</f>
        <v>2</v>
      </c>
      <c r="K4" s="43">
        <f aca="true" t="shared" si="1" ref="K4:K35">COUNT(B4:C4,E4:I4)</f>
        <v>3</v>
      </c>
      <c r="L4" s="43">
        <v>6</v>
      </c>
      <c r="M4" s="95">
        <f>K4/L4</f>
        <v>0.5</v>
      </c>
      <c r="O4" s="37"/>
    </row>
    <row r="5" spans="1:15" s="17" customFormat="1" ht="15.75">
      <c r="A5" s="53">
        <v>2009</v>
      </c>
      <c r="B5" s="51"/>
      <c r="C5" s="51"/>
      <c r="D5" s="51"/>
      <c r="E5" s="51"/>
      <c r="F5" s="51"/>
      <c r="G5" s="51">
        <v>6</v>
      </c>
      <c r="H5" s="51">
        <v>4</v>
      </c>
      <c r="I5" s="51"/>
      <c r="J5" s="50">
        <f t="shared" si="0"/>
        <v>10</v>
      </c>
      <c r="K5" s="43">
        <f t="shared" si="1"/>
        <v>2</v>
      </c>
      <c r="L5" s="43">
        <v>6</v>
      </c>
      <c r="M5" s="95">
        <f aca="true" t="shared" si="2" ref="M5:M68">K5/L5</f>
        <v>0.3333333333333333</v>
      </c>
      <c r="O5" s="37"/>
    </row>
    <row r="6" spans="1:15" s="17" customFormat="1" ht="15.75">
      <c r="A6" s="53">
        <v>2008</v>
      </c>
      <c r="B6" s="51"/>
      <c r="C6" s="51">
        <v>0</v>
      </c>
      <c r="D6" s="51"/>
      <c r="E6" s="51"/>
      <c r="F6" s="51"/>
      <c r="G6" s="51">
        <v>3</v>
      </c>
      <c r="H6" s="51"/>
      <c r="I6" s="51"/>
      <c r="J6" s="50">
        <f t="shared" si="0"/>
        <v>3</v>
      </c>
      <c r="K6" s="43">
        <f t="shared" si="1"/>
        <v>2</v>
      </c>
      <c r="L6" s="43">
        <v>6</v>
      </c>
      <c r="M6" s="100">
        <f t="shared" si="2"/>
        <v>0.3333333333333333</v>
      </c>
      <c r="O6" s="37"/>
    </row>
    <row r="7" spans="1:15" s="17" customFormat="1" ht="15.75">
      <c r="A7" s="53">
        <v>2007</v>
      </c>
      <c r="B7" s="51">
        <v>0</v>
      </c>
      <c r="C7" s="51">
        <v>2</v>
      </c>
      <c r="D7" s="51"/>
      <c r="E7" s="51">
        <v>4</v>
      </c>
      <c r="F7" s="51"/>
      <c r="G7" s="51">
        <v>6</v>
      </c>
      <c r="H7" s="51">
        <v>12</v>
      </c>
      <c r="I7" s="51">
        <v>0</v>
      </c>
      <c r="J7" s="50">
        <f t="shared" si="0"/>
        <v>24</v>
      </c>
      <c r="K7" s="43">
        <f t="shared" si="1"/>
        <v>6</v>
      </c>
      <c r="L7" s="43">
        <v>6</v>
      </c>
      <c r="M7" s="100">
        <f t="shared" si="2"/>
        <v>1</v>
      </c>
      <c r="O7" s="38"/>
    </row>
    <row r="8" spans="1:15" s="17" customFormat="1" ht="15.75">
      <c r="A8" s="53">
        <v>2006</v>
      </c>
      <c r="B8" s="51">
        <v>0</v>
      </c>
      <c r="C8" s="51">
        <v>0</v>
      </c>
      <c r="D8" s="51"/>
      <c r="E8" s="51">
        <v>15</v>
      </c>
      <c r="F8" s="51"/>
      <c r="G8" s="51">
        <v>13</v>
      </c>
      <c r="H8" s="51">
        <v>6</v>
      </c>
      <c r="I8" s="51">
        <v>0</v>
      </c>
      <c r="J8" s="50">
        <f t="shared" si="0"/>
        <v>34</v>
      </c>
      <c r="K8" s="43">
        <f t="shared" si="1"/>
        <v>6</v>
      </c>
      <c r="L8" s="43">
        <v>6</v>
      </c>
      <c r="M8" s="100">
        <f t="shared" si="2"/>
        <v>1</v>
      </c>
      <c r="O8" s="38"/>
    </row>
    <row r="9" spans="1:15" s="17" customFormat="1" ht="15.75">
      <c r="A9" s="53">
        <v>2005</v>
      </c>
      <c r="B9" s="51">
        <v>1</v>
      </c>
      <c r="C9" s="51">
        <v>3</v>
      </c>
      <c r="D9" s="51"/>
      <c r="E9" s="51">
        <v>15</v>
      </c>
      <c r="F9" s="51"/>
      <c r="G9" s="51">
        <v>3</v>
      </c>
      <c r="H9" s="51">
        <v>6</v>
      </c>
      <c r="I9" s="51"/>
      <c r="J9" s="50">
        <f t="shared" si="0"/>
        <v>28</v>
      </c>
      <c r="K9" s="43">
        <f t="shared" si="1"/>
        <v>5</v>
      </c>
      <c r="L9" s="43">
        <v>6</v>
      </c>
      <c r="M9" s="100">
        <f t="shared" si="2"/>
        <v>0.8333333333333334</v>
      </c>
      <c r="O9" s="38"/>
    </row>
    <row r="10" spans="1:15" s="17" customFormat="1" ht="15.75">
      <c r="A10" s="53">
        <v>2004</v>
      </c>
      <c r="B10" s="51"/>
      <c r="C10" s="51">
        <v>3</v>
      </c>
      <c r="D10" s="51"/>
      <c r="E10" s="51"/>
      <c r="F10" s="51"/>
      <c r="G10" s="51">
        <v>2</v>
      </c>
      <c r="H10" s="51">
        <v>3</v>
      </c>
      <c r="I10" s="51"/>
      <c r="J10" s="50">
        <f t="shared" si="0"/>
        <v>8</v>
      </c>
      <c r="K10" s="43">
        <f t="shared" si="1"/>
        <v>3</v>
      </c>
      <c r="L10" s="43">
        <v>6</v>
      </c>
      <c r="M10" s="100">
        <f t="shared" si="2"/>
        <v>0.5</v>
      </c>
      <c r="O10" s="38"/>
    </row>
    <row r="11" spans="1:15" s="17" customFormat="1" ht="15.75">
      <c r="A11" s="53">
        <v>2003</v>
      </c>
      <c r="B11" s="51">
        <v>5</v>
      </c>
      <c r="C11" s="51">
        <v>4</v>
      </c>
      <c r="D11" s="51"/>
      <c r="E11" s="51">
        <v>10</v>
      </c>
      <c r="F11" s="51"/>
      <c r="G11" s="51">
        <v>2</v>
      </c>
      <c r="H11" s="51"/>
      <c r="I11" s="51"/>
      <c r="J11" s="50">
        <f t="shared" si="0"/>
        <v>21</v>
      </c>
      <c r="K11" s="43">
        <f t="shared" si="1"/>
        <v>4</v>
      </c>
      <c r="L11" s="43">
        <v>6</v>
      </c>
      <c r="M11" s="100">
        <f t="shared" si="2"/>
        <v>0.6666666666666666</v>
      </c>
      <c r="O11" s="38"/>
    </row>
    <row r="12" spans="1:15" s="17" customFormat="1" ht="15.75">
      <c r="A12" s="53">
        <v>2002</v>
      </c>
      <c r="B12" s="51">
        <v>3</v>
      </c>
      <c r="C12" s="51"/>
      <c r="D12" s="51"/>
      <c r="E12" s="51">
        <v>28</v>
      </c>
      <c r="F12" s="51"/>
      <c r="G12" s="51">
        <v>12</v>
      </c>
      <c r="H12" s="51">
        <v>20</v>
      </c>
      <c r="I12" s="51">
        <v>1</v>
      </c>
      <c r="J12" s="50">
        <f t="shared" si="0"/>
        <v>64</v>
      </c>
      <c r="K12" s="43">
        <f t="shared" si="1"/>
        <v>5</v>
      </c>
      <c r="L12" s="43">
        <v>6</v>
      </c>
      <c r="M12" s="100">
        <f t="shared" si="2"/>
        <v>0.8333333333333334</v>
      </c>
      <c r="O12" s="38"/>
    </row>
    <row r="13" spans="1:15" s="17" customFormat="1" ht="15.75">
      <c r="A13" s="53">
        <v>2001</v>
      </c>
      <c r="B13" s="51"/>
      <c r="C13" s="51"/>
      <c r="D13" s="51"/>
      <c r="E13" s="51"/>
      <c r="F13" s="51"/>
      <c r="G13" s="51"/>
      <c r="H13" s="51"/>
      <c r="I13" s="51"/>
      <c r="J13" s="50"/>
      <c r="K13" s="43">
        <f t="shared" si="1"/>
        <v>0</v>
      </c>
      <c r="L13" s="43">
        <v>6</v>
      </c>
      <c r="M13" s="100">
        <f t="shared" si="2"/>
        <v>0</v>
      </c>
      <c r="O13" s="38"/>
    </row>
    <row r="14" spans="1:15" s="17" customFormat="1" ht="15.75">
      <c r="A14" s="53">
        <v>2000</v>
      </c>
      <c r="B14" s="51">
        <v>1</v>
      </c>
      <c r="C14" s="51">
        <v>5</v>
      </c>
      <c r="D14" s="51"/>
      <c r="E14" s="51">
        <v>16</v>
      </c>
      <c r="F14" s="51"/>
      <c r="G14" s="51">
        <v>7</v>
      </c>
      <c r="H14" s="51">
        <v>1</v>
      </c>
      <c r="I14" s="51">
        <v>0</v>
      </c>
      <c r="J14" s="50">
        <f aca="true" t="shared" si="3" ref="J14:J43">SUM(B14:I14)</f>
        <v>30</v>
      </c>
      <c r="K14" s="43">
        <f t="shared" si="1"/>
        <v>6</v>
      </c>
      <c r="L14" s="43">
        <v>6</v>
      </c>
      <c r="M14" s="100">
        <f t="shared" si="2"/>
        <v>1</v>
      </c>
      <c r="O14" s="38"/>
    </row>
    <row r="15" spans="1:15" s="17" customFormat="1" ht="15.75">
      <c r="A15" s="53">
        <v>1999</v>
      </c>
      <c r="B15" s="51">
        <v>7</v>
      </c>
      <c r="C15" s="51">
        <v>3</v>
      </c>
      <c r="D15" s="51"/>
      <c r="E15" s="51">
        <v>24</v>
      </c>
      <c r="F15" s="51"/>
      <c r="G15" s="51"/>
      <c r="H15" s="51">
        <v>3</v>
      </c>
      <c r="I15" s="51">
        <v>0</v>
      </c>
      <c r="J15" s="50">
        <f t="shared" si="3"/>
        <v>37</v>
      </c>
      <c r="K15" s="43">
        <f t="shared" si="1"/>
        <v>5</v>
      </c>
      <c r="L15" s="43">
        <v>6</v>
      </c>
      <c r="M15" s="100">
        <f t="shared" si="2"/>
        <v>0.8333333333333334</v>
      </c>
      <c r="O15" s="38"/>
    </row>
    <row r="16" spans="1:15" s="17" customFormat="1" ht="15.75">
      <c r="A16" s="53">
        <v>1998</v>
      </c>
      <c r="B16" s="51">
        <v>0</v>
      </c>
      <c r="C16" s="51">
        <v>1</v>
      </c>
      <c r="D16" s="51"/>
      <c r="E16" s="51">
        <v>22</v>
      </c>
      <c r="F16" s="51"/>
      <c r="G16" s="51">
        <v>12</v>
      </c>
      <c r="H16" s="51">
        <v>14</v>
      </c>
      <c r="I16" s="51">
        <v>0</v>
      </c>
      <c r="J16" s="50">
        <f t="shared" si="3"/>
        <v>49</v>
      </c>
      <c r="K16" s="43">
        <f t="shared" si="1"/>
        <v>6</v>
      </c>
      <c r="L16" s="43">
        <v>6</v>
      </c>
      <c r="M16" s="100">
        <f t="shared" si="2"/>
        <v>1</v>
      </c>
      <c r="O16" s="38"/>
    </row>
    <row r="17" spans="1:15" s="17" customFormat="1" ht="15.75">
      <c r="A17" s="43">
        <v>1997</v>
      </c>
      <c r="B17" s="51">
        <v>4</v>
      </c>
      <c r="C17" s="51">
        <v>1</v>
      </c>
      <c r="D17" s="51"/>
      <c r="E17" s="51">
        <v>9</v>
      </c>
      <c r="F17" s="51"/>
      <c r="G17" s="51"/>
      <c r="H17" s="51">
        <v>9</v>
      </c>
      <c r="I17" s="51"/>
      <c r="J17" s="50">
        <f t="shared" si="3"/>
        <v>23</v>
      </c>
      <c r="K17" s="43">
        <f t="shared" si="1"/>
        <v>4</v>
      </c>
      <c r="L17" s="43">
        <v>6</v>
      </c>
      <c r="M17" s="100">
        <f t="shared" si="2"/>
        <v>0.6666666666666666</v>
      </c>
      <c r="O17" s="38"/>
    </row>
    <row r="18" spans="1:15" s="17" customFormat="1" ht="15.75">
      <c r="A18" s="43">
        <v>1996</v>
      </c>
      <c r="B18" s="51">
        <v>0</v>
      </c>
      <c r="C18" s="51">
        <v>12</v>
      </c>
      <c r="D18" s="51"/>
      <c r="E18" s="51">
        <v>26</v>
      </c>
      <c r="F18" s="51"/>
      <c r="G18" s="51">
        <v>12</v>
      </c>
      <c r="H18" s="51">
        <v>7</v>
      </c>
      <c r="I18" s="51">
        <v>0</v>
      </c>
      <c r="J18" s="50">
        <f t="shared" si="3"/>
        <v>57</v>
      </c>
      <c r="K18" s="43">
        <f t="shared" si="1"/>
        <v>6</v>
      </c>
      <c r="L18" s="43">
        <v>6</v>
      </c>
      <c r="M18" s="100">
        <f t="shared" si="2"/>
        <v>1</v>
      </c>
      <c r="O18" s="38"/>
    </row>
    <row r="19" spans="1:15" s="17" customFormat="1" ht="15.75">
      <c r="A19" s="43">
        <v>1995</v>
      </c>
      <c r="B19" s="51">
        <v>0</v>
      </c>
      <c r="C19" s="51">
        <v>3</v>
      </c>
      <c r="D19" s="51"/>
      <c r="E19" s="51">
        <v>48</v>
      </c>
      <c r="F19" s="51"/>
      <c r="G19" s="51">
        <v>6</v>
      </c>
      <c r="H19" s="51">
        <v>0</v>
      </c>
      <c r="I19" s="51">
        <v>0</v>
      </c>
      <c r="J19" s="50">
        <f t="shared" si="3"/>
        <v>57</v>
      </c>
      <c r="K19" s="43">
        <f t="shared" si="1"/>
        <v>6</v>
      </c>
      <c r="L19" s="43">
        <v>6</v>
      </c>
      <c r="M19" s="100">
        <f t="shared" si="2"/>
        <v>1</v>
      </c>
      <c r="O19" s="38"/>
    </row>
    <row r="20" spans="1:15" s="17" customFormat="1" ht="15.75">
      <c r="A20" s="43">
        <v>1994</v>
      </c>
      <c r="B20" s="51">
        <v>0</v>
      </c>
      <c r="C20" s="51">
        <v>0</v>
      </c>
      <c r="D20" s="51"/>
      <c r="E20" s="51">
        <v>31</v>
      </c>
      <c r="F20" s="51"/>
      <c r="G20" s="51">
        <v>2</v>
      </c>
      <c r="H20" s="51">
        <v>8</v>
      </c>
      <c r="I20" s="51">
        <v>0</v>
      </c>
      <c r="J20" s="50">
        <f t="shared" si="3"/>
        <v>41</v>
      </c>
      <c r="K20" s="43">
        <f t="shared" si="1"/>
        <v>6</v>
      </c>
      <c r="L20" s="43">
        <v>6</v>
      </c>
      <c r="M20" s="100">
        <f t="shared" si="2"/>
        <v>1</v>
      </c>
      <c r="O20" s="38"/>
    </row>
    <row r="21" spans="1:15" s="17" customFormat="1" ht="15.75">
      <c r="A21" s="43">
        <v>1993</v>
      </c>
      <c r="B21" s="51">
        <v>0</v>
      </c>
      <c r="C21" s="51">
        <v>6</v>
      </c>
      <c r="D21" s="51"/>
      <c r="E21" s="51">
        <v>55</v>
      </c>
      <c r="F21" s="51"/>
      <c r="G21" s="51">
        <v>4</v>
      </c>
      <c r="H21" s="51">
        <v>25</v>
      </c>
      <c r="I21" s="51">
        <v>2</v>
      </c>
      <c r="J21" s="50">
        <f t="shared" si="3"/>
        <v>92</v>
      </c>
      <c r="K21" s="43">
        <f t="shared" si="1"/>
        <v>6</v>
      </c>
      <c r="L21" s="43">
        <v>6</v>
      </c>
      <c r="M21" s="100">
        <f t="shared" si="2"/>
        <v>1</v>
      </c>
      <c r="O21" s="38"/>
    </row>
    <row r="22" spans="1:15" s="17" customFormat="1" ht="15.75">
      <c r="A22" s="43">
        <v>1992</v>
      </c>
      <c r="B22" s="51"/>
      <c r="C22" s="51"/>
      <c r="D22" s="51"/>
      <c r="E22" s="51"/>
      <c r="F22" s="51"/>
      <c r="G22" s="51">
        <v>3</v>
      </c>
      <c r="H22" s="51"/>
      <c r="I22" s="51"/>
      <c r="J22" s="50">
        <f t="shared" si="3"/>
        <v>3</v>
      </c>
      <c r="K22" s="43">
        <f t="shared" si="1"/>
        <v>1</v>
      </c>
      <c r="L22" s="43">
        <v>6</v>
      </c>
      <c r="M22" s="100">
        <f t="shared" si="2"/>
        <v>0.16666666666666666</v>
      </c>
      <c r="O22" s="38"/>
    </row>
    <row r="23" spans="1:15" s="17" customFormat="1" ht="15.75">
      <c r="A23" s="43">
        <v>1991</v>
      </c>
      <c r="B23" s="51">
        <v>0</v>
      </c>
      <c r="C23" s="51">
        <v>9</v>
      </c>
      <c r="D23" s="51"/>
      <c r="E23" s="51">
        <v>60</v>
      </c>
      <c r="F23" s="51"/>
      <c r="G23" s="51">
        <v>2</v>
      </c>
      <c r="H23" s="51">
        <v>18</v>
      </c>
      <c r="I23" s="51">
        <v>0</v>
      </c>
      <c r="J23" s="50">
        <f t="shared" si="3"/>
        <v>89</v>
      </c>
      <c r="K23" s="43">
        <f t="shared" si="1"/>
        <v>6</v>
      </c>
      <c r="L23" s="43">
        <v>6</v>
      </c>
      <c r="M23" s="100">
        <f t="shared" si="2"/>
        <v>1</v>
      </c>
      <c r="O23" s="38"/>
    </row>
    <row r="24" spans="1:15" s="17" customFormat="1" ht="15.75">
      <c r="A24" s="43">
        <v>1990</v>
      </c>
      <c r="B24" s="51">
        <v>0</v>
      </c>
      <c r="C24" s="51">
        <v>9</v>
      </c>
      <c r="D24" s="51"/>
      <c r="E24" s="51">
        <v>45</v>
      </c>
      <c r="F24" s="51"/>
      <c r="G24" s="51">
        <v>3</v>
      </c>
      <c r="H24" s="51">
        <v>11</v>
      </c>
      <c r="I24" s="51">
        <v>0</v>
      </c>
      <c r="J24" s="50">
        <f t="shared" si="3"/>
        <v>68</v>
      </c>
      <c r="K24" s="43">
        <f t="shared" si="1"/>
        <v>6</v>
      </c>
      <c r="L24" s="43">
        <v>6</v>
      </c>
      <c r="M24" s="100">
        <f t="shared" si="2"/>
        <v>1</v>
      </c>
      <c r="O24" s="38"/>
    </row>
    <row r="25" spans="1:15" s="17" customFormat="1" ht="15.75">
      <c r="A25" s="43">
        <v>1989</v>
      </c>
      <c r="B25" s="51">
        <v>0</v>
      </c>
      <c r="C25" s="51">
        <v>9</v>
      </c>
      <c r="D25" s="51"/>
      <c r="E25" s="51">
        <v>45</v>
      </c>
      <c r="F25" s="51"/>
      <c r="G25" s="51">
        <v>5</v>
      </c>
      <c r="H25" s="51">
        <v>11</v>
      </c>
      <c r="I25" s="51">
        <v>0</v>
      </c>
      <c r="J25" s="50">
        <f t="shared" si="3"/>
        <v>70</v>
      </c>
      <c r="K25" s="43">
        <f t="shared" si="1"/>
        <v>6</v>
      </c>
      <c r="L25" s="43">
        <v>6</v>
      </c>
      <c r="M25" s="100">
        <f t="shared" si="2"/>
        <v>1</v>
      </c>
      <c r="O25" s="38"/>
    </row>
    <row r="26" spans="1:15" s="17" customFormat="1" ht="15.75">
      <c r="A26" s="43">
        <v>1988</v>
      </c>
      <c r="B26" s="51">
        <v>3</v>
      </c>
      <c r="C26" s="51">
        <v>11</v>
      </c>
      <c r="D26" s="51"/>
      <c r="E26" s="51">
        <v>41</v>
      </c>
      <c r="F26" s="51"/>
      <c r="G26" s="51">
        <v>5</v>
      </c>
      <c r="H26" s="51">
        <v>13</v>
      </c>
      <c r="I26" s="51">
        <v>2</v>
      </c>
      <c r="J26" s="50">
        <f t="shared" si="3"/>
        <v>75</v>
      </c>
      <c r="K26" s="43">
        <f t="shared" si="1"/>
        <v>6</v>
      </c>
      <c r="L26" s="43">
        <v>6</v>
      </c>
      <c r="M26" s="100">
        <f t="shared" si="2"/>
        <v>1</v>
      </c>
      <c r="O26" s="38"/>
    </row>
    <row r="27" spans="1:15" s="17" customFormat="1" ht="15.75">
      <c r="A27" s="43">
        <v>1987</v>
      </c>
      <c r="B27" s="51">
        <v>0</v>
      </c>
      <c r="C27" s="51"/>
      <c r="D27" s="51"/>
      <c r="E27" s="51">
        <v>31</v>
      </c>
      <c r="F27" s="51"/>
      <c r="G27" s="51">
        <v>4</v>
      </c>
      <c r="H27" s="51">
        <v>18</v>
      </c>
      <c r="I27" s="51">
        <v>0</v>
      </c>
      <c r="J27" s="50">
        <f t="shared" si="3"/>
        <v>53</v>
      </c>
      <c r="K27" s="43">
        <f t="shared" si="1"/>
        <v>5</v>
      </c>
      <c r="L27" s="43">
        <v>6</v>
      </c>
      <c r="M27" s="100">
        <f t="shared" si="2"/>
        <v>0.8333333333333334</v>
      </c>
      <c r="O27" s="38"/>
    </row>
    <row r="28" spans="1:15" s="17" customFormat="1" ht="15.75">
      <c r="A28" s="43">
        <v>1986</v>
      </c>
      <c r="B28" s="51">
        <v>0</v>
      </c>
      <c r="C28" s="51">
        <v>20</v>
      </c>
      <c r="D28" s="51"/>
      <c r="E28" s="51">
        <v>43</v>
      </c>
      <c r="F28" s="51"/>
      <c r="G28" s="51">
        <v>2</v>
      </c>
      <c r="H28" s="51">
        <v>9</v>
      </c>
      <c r="I28" s="51">
        <v>0</v>
      </c>
      <c r="J28" s="50">
        <f t="shared" si="3"/>
        <v>74</v>
      </c>
      <c r="K28" s="43">
        <f t="shared" si="1"/>
        <v>6</v>
      </c>
      <c r="L28" s="43">
        <v>6</v>
      </c>
      <c r="M28" s="100">
        <f t="shared" si="2"/>
        <v>1</v>
      </c>
      <c r="O28" s="38"/>
    </row>
    <row r="29" spans="1:15" s="17" customFormat="1" ht="15.75">
      <c r="A29" s="43">
        <v>1985</v>
      </c>
      <c r="B29" s="51">
        <v>1</v>
      </c>
      <c r="C29" s="51">
        <v>10</v>
      </c>
      <c r="D29" s="51"/>
      <c r="E29" s="51">
        <v>24</v>
      </c>
      <c r="F29" s="51"/>
      <c r="G29" s="51">
        <v>4</v>
      </c>
      <c r="H29" s="51">
        <v>14</v>
      </c>
      <c r="I29" s="51">
        <v>0</v>
      </c>
      <c r="J29" s="50">
        <f t="shared" si="3"/>
        <v>53</v>
      </c>
      <c r="K29" s="43">
        <f t="shared" si="1"/>
        <v>6</v>
      </c>
      <c r="L29" s="43">
        <v>6</v>
      </c>
      <c r="M29" s="100">
        <f t="shared" si="2"/>
        <v>1</v>
      </c>
      <c r="O29" s="38"/>
    </row>
    <row r="30" spans="1:15" s="17" customFormat="1" ht="15.75">
      <c r="A30" s="43">
        <v>1984</v>
      </c>
      <c r="B30" s="51">
        <v>0</v>
      </c>
      <c r="C30" s="51">
        <v>14</v>
      </c>
      <c r="D30" s="51"/>
      <c r="E30" s="51">
        <v>60</v>
      </c>
      <c r="F30" s="51"/>
      <c r="G30" s="51">
        <v>2</v>
      </c>
      <c r="H30" s="51">
        <v>5</v>
      </c>
      <c r="I30" s="51">
        <v>0</v>
      </c>
      <c r="J30" s="50">
        <f t="shared" si="3"/>
        <v>81</v>
      </c>
      <c r="K30" s="43">
        <f t="shared" si="1"/>
        <v>6</v>
      </c>
      <c r="L30" s="43">
        <v>6</v>
      </c>
      <c r="M30" s="100">
        <f t="shared" si="2"/>
        <v>1</v>
      </c>
      <c r="O30" s="38"/>
    </row>
    <row r="31" spans="1:15" s="17" customFormat="1" ht="15.75">
      <c r="A31" s="43">
        <v>1983</v>
      </c>
      <c r="B31" s="51">
        <v>0</v>
      </c>
      <c r="C31" s="51">
        <v>5</v>
      </c>
      <c r="D31" s="51"/>
      <c r="E31" s="51">
        <v>67</v>
      </c>
      <c r="F31" s="51"/>
      <c r="G31" s="51">
        <v>15</v>
      </c>
      <c r="H31" s="51">
        <v>10</v>
      </c>
      <c r="I31" s="51">
        <v>3</v>
      </c>
      <c r="J31" s="50">
        <f t="shared" si="3"/>
        <v>100</v>
      </c>
      <c r="K31" s="43">
        <f t="shared" si="1"/>
        <v>6</v>
      </c>
      <c r="L31" s="43">
        <v>6</v>
      </c>
      <c r="M31" s="100">
        <f t="shared" si="2"/>
        <v>1</v>
      </c>
      <c r="O31" s="38"/>
    </row>
    <row r="32" spans="1:15" s="17" customFormat="1" ht="15.75">
      <c r="A32" s="43">
        <v>1982</v>
      </c>
      <c r="B32" s="51">
        <v>0</v>
      </c>
      <c r="C32" s="51">
        <v>3</v>
      </c>
      <c r="D32" s="51"/>
      <c r="E32" s="51">
        <v>39</v>
      </c>
      <c r="F32" s="51"/>
      <c r="G32" s="51">
        <v>15</v>
      </c>
      <c r="H32" s="51">
        <v>35</v>
      </c>
      <c r="I32" s="51">
        <v>3</v>
      </c>
      <c r="J32" s="50">
        <f t="shared" si="3"/>
        <v>95</v>
      </c>
      <c r="K32" s="43">
        <f t="shared" si="1"/>
        <v>6</v>
      </c>
      <c r="L32" s="43">
        <v>6</v>
      </c>
      <c r="M32" s="100">
        <f t="shared" si="2"/>
        <v>1</v>
      </c>
      <c r="O32" s="38"/>
    </row>
    <row r="33" spans="1:15" s="17" customFormat="1" ht="15.75">
      <c r="A33" s="43">
        <v>1981</v>
      </c>
      <c r="B33" s="51">
        <v>0</v>
      </c>
      <c r="C33" s="51">
        <v>4</v>
      </c>
      <c r="D33" s="51"/>
      <c r="E33" s="51">
        <v>11</v>
      </c>
      <c r="F33" s="51"/>
      <c r="G33" s="51">
        <v>13</v>
      </c>
      <c r="H33" s="51">
        <v>33</v>
      </c>
      <c r="I33" s="51">
        <v>1</v>
      </c>
      <c r="J33" s="50">
        <f t="shared" si="3"/>
        <v>62</v>
      </c>
      <c r="K33" s="43">
        <f t="shared" si="1"/>
        <v>6</v>
      </c>
      <c r="L33" s="43">
        <v>6</v>
      </c>
      <c r="M33" s="100">
        <f t="shared" si="2"/>
        <v>1</v>
      </c>
      <c r="O33" s="38"/>
    </row>
    <row r="34" spans="1:15" s="17" customFormat="1" ht="15.75">
      <c r="A34" s="43">
        <v>1980</v>
      </c>
      <c r="B34" s="51">
        <v>0</v>
      </c>
      <c r="C34" s="51">
        <v>5</v>
      </c>
      <c r="D34" s="51"/>
      <c r="E34" s="51">
        <v>54</v>
      </c>
      <c r="F34" s="51"/>
      <c r="G34" s="51">
        <v>8</v>
      </c>
      <c r="H34" s="51">
        <v>6</v>
      </c>
      <c r="I34" s="51">
        <v>0</v>
      </c>
      <c r="J34" s="50">
        <f t="shared" si="3"/>
        <v>73</v>
      </c>
      <c r="K34" s="43">
        <f t="shared" si="1"/>
        <v>6</v>
      </c>
      <c r="L34" s="43">
        <v>6</v>
      </c>
      <c r="M34" s="100">
        <f t="shared" si="2"/>
        <v>1</v>
      </c>
      <c r="O34" s="38"/>
    </row>
    <row r="35" spans="1:15" s="17" customFormat="1" ht="15.75">
      <c r="A35" s="43">
        <v>1979</v>
      </c>
      <c r="B35" s="51">
        <v>0</v>
      </c>
      <c r="C35" s="51">
        <v>1</v>
      </c>
      <c r="D35" s="51"/>
      <c r="E35" s="51">
        <v>41</v>
      </c>
      <c r="F35" s="51"/>
      <c r="G35" s="51">
        <v>0</v>
      </c>
      <c r="H35" s="51">
        <v>0</v>
      </c>
      <c r="I35" s="51">
        <v>6</v>
      </c>
      <c r="J35" s="50">
        <f t="shared" si="3"/>
        <v>48</v>
      </c>
      <c r="K35" s="43">
        <f t="shared" si="1"/>
        <v>6</v>
      </c>
      <c r="L35" s="43">
        <v>6</v>
      </c>
      <c r="M35" s="100">
        <f t="shared" si="2"/>
        <v>1</v>
      </c>
      <c r="O35" s="38"/>
    </row>
    <row r="36" spans="1:15" s="17" customFormat="1" ht="15.75">
      <c r="A36" s="43">
        <v>1978</v>
      </c>
      <c r="B36" s="51"/>
      <c r="C36" s="51">
        <v>0</v>
      </c>
      <c r="D36" s="51"/>
      <c r="E36" s="51">
        <v>16</v>
      </c>
      <c r="F36" s="51"/>
      <c r="G36" s="51">
        <v>0</v>
      </c>
      <c r="H36" s="51">
        <v>0</v>
      </c>
      <c r="I36" s="51">
        <v>3</v>
      </c>
      <c r="J36" s="50">
        <f t="shared" si="3"/>
        <v>19</v>
      </c>
      <c r="K36" s="43">
        <f aca="true" t="shared" si="4" ref="K36:K67">COUNT(B36:C36,E36:I36)</f>
        <v>5</v>
      </c>
      <c r="L36" s="43">
        <v>6</v>
      </c>
      <c r="M36" s="100">
        <f t="shared" si="2"/>
        <v>0.8333333333333334</v>
      </c>
      <c r="O36" s="38"/>
    </row>
    <row r="37" spans="1:15" s="17" customFormat="1" ht="15.75">
      <c r="A37" s="43">
        <v>1977</v>
      </c>
      <c r="B37" s="51"/>
      <c r="C37" s="51"/>
      <c r="D37" s="51"/>
      <c r="E37" s="51">
        <v>42</v>
      </c>
      <c r="F37" s="51"/>
      <c r="G37" s="51">
        <v>5</v>
      </c>
      <c r="H37" s="51">
        <v>10</v>
      </c>
      <c r="I37" s="51"/>
      <c r="J37" s="50">
        <f t="shared" si="3"/>
        <v>57</v>
      </c>
      <c r="K37" s="43">
        <f t="shared" si="4"/>
        <v>3</v>
      </c>
      <c r="L37" s="43">
        <v>6</v>
      </c>
      <c r="M37" s="100">
        <f t="shared" si="2"/>
        <v>0.5</v>
      </c>
      <c r="O37" s="38"/>
    </row>
    <row r="38" spans="1:15" s="17" customFormat="1" ht="15.75">
      <c r="A38" s="43">
        <v>1976</v>
      </c>
      <c r="B38" s="51"/>
      <c r="C38" s="51">
        <v>3</v>
      </c>
      <c r="D38" s="51"/>
      <c r="E38" s="51">
        <v>43</v>
      </c>
      <c r="F38" s="51"/>
      <c r="G38" s="51">
        <v>3</v>
      </c>
      <c r="H38" s="51">
        <v>10</v>
      </c>
      <c r="I38" s="51">
        <v>2</v>
      </c>
      <c r="J38" s="50">
        <f t="shared" si="3"/>
        <v>61</v>
      </c>
      <c r="K38" s="43">
        <f t="shared" si="4"/>
        <v>5</v>
      </c>
      <c r="L38" s="43">
        <v>6</v>
      </c>
      <c r="M38" s="100">
        <f t="shared" si="2"/>
        <v>0.8333333333333334</v>
      </c>
      <c r="O38" s="38"/>
    </row>
    <row r="39" spans="1:15" s="17" customFormat="1" ht="15.75">
      <c r="A39" s="43">
        <v>1975</v>
      </c>
      <c r="B39" s="51"/>
      <c r="C39" s="51">
        <v>5</v>
      </c>
      <c r="D39" s="51"/>
      <c r="E39" s="51">
        <v>24</v>
      </c>
      <c r="F39" s="51"/>
      <c r="G39" s="51">
        <v>5</v>
      </c>
      <c r="H39" s="51"/>
      <c r="I39" s="51"/>
      <c r="J39" s="50">
        <f t="shared" si="3"/>
        <v>34</v>
      </c>
      <c r="K39" s="43">
        <f t="shared" si="4"/>
        <v>3</v>
      </c>
      <c r="L39" s="43">
        <v>6</v>
      </c>
      <c r="M39" s="100">
        <f t="shared" si="2"/>
        <v>0.5</v>
      </c>
      <c r="O39" s="38"/>
    </row>
    <row r="40" spans="1:15" s="17" customFormat="1" ht="15.75">
      <c r="A40" s="43">
        <v>1974</v>
      </c>
      <c r="B40" s="51"/>
      <c r="C40" s="51"/>
      <c r="D40" s="51"/>
      <c r="E40" s="51">
        <v>65</v>
      </c>
      <c r="F40" s="51"/>
      <c r="G40" s="51"/>
      <c r="H40" s="51"/>
      <c r="I40" s="51"/>
      <c r="J40" s="50">
        <f t="shared" si="3"/>
        <v>65</v>
      </c>
      <c r="K40" s="43">
        <f t="shared" si="4"/>
        <v>1</v>
      </c>
      <c r="L40" s="43">
        <v>6</v>
      </c>
      <c r="M40" s="100">
        <f t="shared" si="2"/>
        <v>0.16666666666666666</v>
      </c>
      <c r="O40" s="38"/>
    </row>
    <row r="41" spans="1:15" s="17" customFormat="1" ht="15.75">
      <c r="A41" s="43">
        <v>1973</v>
      </c>
      <c r="B41" s="51"/>
      <c r="C41" s="51"/>
      <c r="D41" s="51"/>
      <c r="E41" s="51">
        <v>103</v>
      </c>
      <c r="F41" s="51"/>
      <c r="G41" s="51"/>
      <c r="H41" s="51">
        <v>6</v>
      </c>
      <c r="I41" s="51"/>
      <c r="J41" s="50">
        <f t="shared" si="3"/>
        <v>109</v>
      </c>
      <c r="K41" s="43">
        <f t="shared" si="4"/>
        <v>2</v>
      </c>
      <c r="L41" s="43">
        <v>6</v>
      </c>
      <c r="M41" s="100">
        <f t="shared" si="2"/>
        <v>0.3333333333333333</v>
      </c>
      <c r="O41" s="38"/>
    </row>
    <row r="42" spans="1:15" s="17" customFormat="1" ht="15.75">
      <c r="A42" s="43">
        <v>1972</v>
      </c>
      <c r="B42" s="51"/>
      <c r="C42" s="51"/>
      <c r="D42" s="51"/>
      <c r="E42" s="51">
        <v>64</v>
      </c>
      <c r="F42" s="51"/>
      <c r="G42" s="51"/>
      <c r="H42" s="51">
        <v>10</v>
      </c>
      <c r="I42" s="51"/>
      <c r="J42" s="50">
        <f t="shared" si="3"/>
        <v>74</v>
      </c>
      <c r="K42" s="43">
        <f t="shared" si="4"/>
        <v>2</v>
      </c>
      <c r="L42" s="43">
        <v>6</v>
      </c>
      <c r="M42" s="100">
        <f t="shared" si="2"/>
        <v>0.3333333333333333</v>
      </c>
      <c r="O42" s="38"/>
    </row>
    <row r="43" spans="1:15" s="17" customFormat="1" ht="15.75">
      <c r="A43" s="43">
        <v>1971</v>
      </c>
      <c r="B43" s="51">
        <v>4</v>
      </c>
      <c r="C43" s="51"/>
      <c r="D43" s="51"/>
      <c r="E43" s="51"/>
      <c r="F43" s="51"/>
      <c r="G43" s="51"/>
      <c r="H43" s="51"/>
      <c r="I43" s="51"/>
      <c r="J43" s="50">
        <f t="shared" si="3"/>
        <v>4</v>
      </c>
      <c r="K43" s="43">
        <f t="shared" si="4"/>
        <v>1</v>
      </c>
      <c r="L43" s="43">
        <v>6</v>
      </c>
      <c r="M43" s="100">
        <f t="shared" si="2"/>
        <v>0.16666666666666666</v>
      </c>
      <c r="O43" s="38"/>
    </row>
    <row r="44" spans="1:15" s="17" customFormat="1" ht="15.75">
      <c r="A44" s="43">
        <v>1970</v>
      </c>
      <c r="B44" s="51"/>
      <c r="C44" s="51"/>
      <c r="D44" s="51"/>
      <c r="E44" s="51"/>
      <c r="F44" s="51"/>
      <c r="G44" s="51">
        <v>0</v>
      </c>
      <c r="H44" s="51"/>
      <c r="I44" s="51"/>
      <c r="J44" s="50"/>
      <c r="K44" s="43">
        <f t="shared" si="4"/>
        <v>1</v>
      </c>
      <c r="L44" s="43">
        <v>6</v>
      </c>
      <c r="M44" s="100">
        <f t="shared" si="2"/>
        <v>0.16666666666666666</v>
      </c>
      <c r="O44" s="38"/>
    </row>
    <row r="45" spans="1:15" s="17" customFormat="1" ht="15.75">
      <c r="A45" s="43">
        <v>1969</v>
      </c>
      <c r="B45" s="51"/>
      <c r="C45" s="51"/>
      <c r="D45" s="51"/>
      <c r="E45" s="51"/>
      <c r="F45" s="51"/>
      <c r="G45" s="51"/>
      <c r="H45" s="51"/>
      <c r="I45" s="51"/>
      <c r="J45" s="50"/>
      <c r="K45" s="43">
        <f t="shared" si="4"/>
        <v>0</v>
      </c>
      <c r="L45" s="43">
        <v>6</v>
      </c>
      <c r="M45" s="100">
        <f t="shared" si="2"/>
        <v>0</v>
      </c>
      <c r="O45" s="38"/>
    </row>
    <row r="46" spans="1:15" s="17" customFormat="1" ht="15.75">
      <c r="A46" s="43">
        <v>1968</v>
      </c>
      <c r="B46" s="51"/>
      <c r="C46" s="51"/>
      <c r="D46" s="51"/>
      <c r="E46" s="51"/>
      <c r="F46" s="51"/>
      <c r="G46" s="51"/>
      <c r="H46" s="51">
        <v>1</v>
      </c>
      <c r="I46" s="51">
        <v>1</v>
      </c>
      <c r="J46" s="50">
        <f>SUM(B46:I46)</f>
        <v>2</v>
      </c>
      <c r="K46" s="43">
        <f t="shared" si="4"/>
        <v>2</v>
      </c>
      <c r="L46" s="43">
        <v>6</v>
      </c>
      <c r="M46" s="100">
        <f t="shared" si="2"/>
        <v>0.3333333333333333</v>
      </c>
      <c r="O46" s="38"/>
    </row>
    <row r="47" spans="1:15" s="17" customFormat="1" ht="15.75">
      <c r="A47" s="43">
        <v>1967</v>
      </c>
      <c r="B47" s="51">
        <v>1</v>
      </c>
      <c r="C47" s="51"/>
      <c r="D47" s="51"/>
      <c r="E47" s="51">
        <v>200</v>
      </c>
      <c r="F47" s="51"/>
      <c r="G47" s="51"/>
      <c r="H47" s="51"/>
      <c r="I47" s="51"/>
      <c r="J47" s="50">
        <f>SUM(B47:I47)</f>
        <v>201</v>
      </c>
      <c r="K47" s="43">
        <f t="shared" si="4"/>
        <v>2</v>
      </c>
      <c r="L47" s="43">
        <v>6</v>
      </c>
      <c r="M47" s="100">
        <f t="shared" si="2"/>
        <v>0.3333333333333333</v>
      </c>
      <c r="O47" s="38"/>
    </row>
    <row r="48" spans="1:15" s="17" customFormat="1" ht="15.75">
      <c r="A48" s="43">
        <v>1966</v>
      </c>
      <c r="B48" s="51">
        <v>1</v>
      </c>
      <c r="C48" s="51"/>
      <c r="D48" s="51"/>
      <c r="E48" s="51">
        <v>20</v>
      </c>
      <c r="F48" s="51"/>
      <c r="G48" s="51"/>
      <c r="H48" s="51"/>
      <c r="I48" s="51"/>
      <c r="J48" s="50">
        <f>SUM(B48:I48)</f>
        <v>21</v>
      </c>
      <c r="K48" s="43">
        <f t="shared" si="4"/>
        <v>2</v>
      </c>
      <c r="L48" s="43">
        <v>6</v>
      </c>
      <c r="M48" s="100">
        <f t="shared" si="2"/>
        <v>0.3333333333333333</v>
      </c>
      <c r="O48" s="38"/>
    </row>
    <row r="49" spans="1:15" s="17" customFormat="1" ht="15.75">
      <c r="A49" s="43">
        <v>1965</v>
      </c>
      <c r="B49" s="51">
        <v>2</v>
      </c>
      <c r="C49" s="51"/>
      <c r="D49" s="51"/>
      <c r="E49" s="51"/>
      <c r="F49" s="51"/>
      <c r="G49" s="51"/>
      <c r="H49" s="51"/>
      <c r="I49" s="51"/>
      <c r="J49" s="50">
        <f>SUM(B49:I49)</f>
        <v>2</v>
      </c>
      <c r="K49" s="43">
        <f t="shared" si="4"/>
        <v>1</v>
      </c>
      <c r="L49" s="43">
        <v>6</v>
      </c>
      <c r="M49" s="100">
        <f t="shared" si="2"/>
        <v>0.16666666666666666</v>
      </c>
      <c r="O49" s="38"/>
    </row>
    <row r="50" spans="1:15" s="17" customFormat="1" ht="15.75">
      <c r="A50" s="43">
        <v>1964</v>
      </c>
      <c r="B50" s="51"/>
      <c r="C50" s="51">
        <v>34</v>
      </c>
      <c r="D50" s="51"/>
      <c r="E50" s="51">
        <v>30</v>
      </c>
      <c r="F50" s="51"/>
      <c r="G50" s="51">
        <v>31</v>
      </c>
      <c r="H50" s="51">
        <v>30</v>
      </c>
      <c r="I50" s="51">
        <v>2</v>
      </c>
      <c r="J50" s="50">
        <f>SUM(B50:I50)</f>
        <v>127</v>
      </c>
      <c r="K50" s="43">
        <f t="shared" si="4"/>
        <v>5</v>
      </c>
      <c r="L50" s="43">
        <v>6</v>
      </c>
      <c r="M50" s="100">
        <f t="shared" si="2"/>
        <v>0.8333333333333334</v>
      </c>
      <c r="O50" s="38"/>
    </row>
    <row r="51" spans="1:15" s="17" customFormat="1" ht="15.75">
      <c r="A51" s="43">
        <v>1963</v>
      </c>
      <c r="B51" s="51"/>
      <c r="C51" s="51"/>
      <c r="D51" s="51"/>
      <c r="E51" s="51"/>
      <c r="F51" s="51"/>
      <c r="G51" s="51"/>
      <c r="H51" s="51"/>
      <c r="I51" s="51"/>
      <c r="J51" s="50"/>
      <c r="K51" s="43">
        <f t="shared" si="4"/>
        <v>0</v>
      </c>
      <c r="L51" s="43">
        <v>6</v>
      </c>
      <c r="M51" s="100">
        <f t="shared" si="2"/>
        <v>0</v>
      </c>
      <c r="O51" s="38"/>
    </row>
    <row r="52" spans="1:15" s="17" customFormat="1" ht="15.75">
      <c r="A52" s="43">
        <v>1962</v>
      </c>
      <c r="B52" s="51"/>
      <c r="C52" s="51">
        <v>18</v>
      </c>
      <c r="D52" s="51"/>
      <c r="E52" s="51"/>
      <c r="F52" s="51"/>
      <c r="G52" s="51"/>
      <c r="H52" s="51"/>
      <c r="I52" s="51"/>
      <c r="J52" s="50">
        <f aca="true" t="shared" si="5" ref="J52:J64">SUM(B52:I52)</f>
        <v>18</v>
      </c>
      <c r="K52" s="43">
        <f t="shared" si="4"/>
        <v>1</v>
      </c>
      <c r="L52" s="43">
        <v>6</v>
      </c>
      <c r="M52" s="100">
        <f t="shared" si="2"/>
        <v>0.16666666666666666</v>
      </c>
      <c r="O52" s="37"/>
    </row>
    <row r="53" spans="1:15" s="17" customFormat="1" ht="15.75">
      <c r="A53" s="43">
        <v>1961</v>
      </c>
      <c r="B53" s="51"/>
      <c r="C53" s="51"/>
      <c r="D53" s="51"/>
      <c r="E53" s="51">
        <v>180</v>
      </c>
      <c r="F53" s="51"/>
      <c r="G53" s="51"/>
      <c r="H53" s="51">
        <v>25</v>
      </c>
      <c r="I53" s="51">
        <v>4</v>
      </c>
      <c r="J53" s="50">
        <f t="shared" si="5"/>
        <v>209</v>
      </c>
      <c r="K53" s="43">
        <f t="shared" si="4"/>
        <v>3</v>
      </c>
      <c r="L53" s="43">
        <v>6</v>
      </c>
      <c r="M53" s="100">
        <f t="shared" si="2"/>
        <v>0.5</v>
      </c>
      <c r="O53" s="37"/>
    </row>
    <row r="54" spans="1:15" s="17" customFormat="1" ht="15.75">
      <c r="A54" s="43">
        <v>1960</v>
      </c>
      <c r="B54" s="51"/>
      <c r="C54" s="51">
        <v>18</v>
      </c>
      <c r="D54" s="51"/>
      <c r="E54" s="51">
        <v>194</v>
      </c>
      <c r="F54" s="51"/>
      <c r="G54" s="51"/>
      <c r="H54" s="51"/>
      <c r="I54" s="51"/>
      <c r="J54" s="50">
        <f t="shared" si="5"/>
        <v>212</v>
      </c>
      <c r="K54" s="43">
        <f t="shared" si="4"/>
        <v>2</v>
      </c>
      <c r="L54" s="43">
        <v>6</v>
      </c>
      <c r="M54" s="100">
        <f t="shared" si="2"/>
        <v>0.3333333333333333</v>
      </c>
      <c r="O54" s="37"/>
    </row>
    <row r="55" spans="1:15" s="17" customFormat="1" ht="15.75">
      <c r="A55" s="43">
        <v>1959</v>
      </c>
      <c r="B55" s="51"/>
      <c r="C55" s="51"/>
      <c r="D55" s="51"/>
      <c r="E55" s="51">
        <v>113</v>
      </c>
      <c r="F55" s="51"/>
      <c r="G55" s="51"/>
      <c r="H55" s="51"/>
      <c r="I55" s="101"/>
      <c r="J55" s="50">
        <f t="shared" si="5"/>
        <v>113</v>
      </c>
      <c r="K55" s="43">
        <f t="shared" si="4"/>
        <v>1</v>
      </c>
      <c r="L55" s="43">
        <v>5</v>
      </c>
      <c r="M55" s="100">
        <f t="shared" si="2"/>
        <v>0.2</v>
      </c>
      <c r="O55" s="37"/>
    </row>
    <row r="56" spans="1:15" s="17" customFormat="1" ht="15.75">
      <c r="A56" s="43">
        <v>1958</v>
      </c>
      <c r="B56" s="51">
        <v>1</v>
      </c>
      <c r="C56" s="51">
        <v>0</v>
      </c>
      <c r="D56" s="51"/>
      <c r="E56" s="51">
        <v>229</v>
      </c>
      <c r="F56" s="51"/>
      <c r="G56" s="51"/>
      <c r="H56" s="51">
        <v>7</v>
      </c>
      <c r="I56" s="51"/>
      <c r="J56" s="50">
        <f t="shared" si="5"/>
        <v>237</v>
      </c>
      <c r="K56" s="43">
        <f t="shared" si="4"/>
        <v>4</v>
      </c>
      <c r="L56" s="43">
        <v>5</v>
      </c>
      <c r="M56" s="100">
        <f t="shared" si="2"/>
        <v>0.8</v>
      </c>
      <c r="O56" s="37"/>
    </row>
    <row r="57" spans="1:15" s="17" customFormat="1" ht="15.75">
      <c r="A57" s="43">
        <v>1957</v>
      </c>
      <c r="B57" s="51"/>
      <c r="C57" s="51">
        <v>2</v>
      </c>
      <c r="D57" s="51"/>
      <c r="E57" s="51">
        <v>146</v>
      </c>
      <c r="F57" s="51"/>
      <c r="G57" s="101"/>
      <c r="H57" s="51"/>
      <c r="I57" s="51"/>
      <c r="J57" s="50">
        <f t="shared" si="5"/>
        <v>148</v>
      </c>
      <c r="K57" s="43">
        <f t="shared" si="4"/>
        <v>2</v>
      </c>
      <c r="L57" s="43">
        <v>4</v>
      </c>
      <c r="M57" s="100">
        <f t="shared" si="2"/>
        <v>0.5</v>
      </c>
      <c r="O57" s="37"/>
    </row>
    <row r="58" spans="1:15" s="17" customFormat="1" ht="15.75">
      <c r="A58" s="43">
        <v>1956</v>
      </c>
      <c r="B58" s="51"/>
      <c r="C58" s="51"/>
      <c r="D58" s="51"/>
      <c r="E58" s="51">
        <v>77</v>
      </c>
      <c r="F58" s="51"/>
      <c r="G58" s="51"/>
      <c r="H58" s="51"/>
      <c r="I58" s="51"/>
      <c r="J58" s="50">
        <f t="shared" si="5"/>
        <v>77</v>
      </c>
      <c r="K58" s="43">
        <f t="shared" si="4"/>
        <v>1</v>
      </c>
      <c r="L58" s="43">
        <v>4</v>
      </c>
      <c r="M58" s="100">
        <f t="shared" si="2"/>
        <v>0.25</v>
      </c>
      <c r="O58" s="37"/>
    </row>
    <row r="59" spans="1:15" s="17" customFormat="1" ht="15.75">
      <c r="A59" s="43">
        <v>1955</v>
      </c>
      <c r="B59" s="51">
        <v>10</v>
      </c>
      <c r="C59" s="51">
        <v>20</v>
      </c>
      <c r="D59" s="51"/>
      <c r="E59" s="51">
        <v>155</v>
      </c>
      <c r="F59" s="51"/>
      <c r="G59" s="51"/>
      <c r="H59" s="51"/>
      <c r="I59" s="51"/>
      <c r="J59" s="50">
        <f t="shared" si="5"/>
        <v>185</v>
      </c>
      <c r="K59" s="43">
        <f t="shared" si="4"/>
        <v>3</v>
      </c>
      <c r="L59" s="43">
        <v>4</v>
      </c>
      <c r="M59" s="100">
        <f t="shared" si="2"/>
        <v>0.75</v>
      </c>
      <c r="O59" s="37"/>
    </row>
    <row r="60" spans="1:15" s="17" customFormat="1" ht="15.75">
      <c r="A60" s="43">
        <v>1954</v>
      </c>
      <c r="B60" s="51">
        <v>10</v>
      </c>
      <c r="C60" s="51">
        <v>20</v>
      </c>
      <c r="D60" s="51"/>
      <c r="E60" s="51">
        <v>204</v>
      </c>
      <c r="F60" s="51"/>
      <c r="G60" s="51"/>
      <c r="H60" s="51"/>
      <c r="I60" s="51"/>
      <c r="J60" s="50">
        <f t="shared" si="5"/>
        <v>234</v>
      </c>
      <c r="K60" s="43">
        <f t="shared" si="4"/>
        <v>3</v>
      </c>
      <c r="L60" s="43">
        <v>4</v>
      </c>
      <c r="M60" s="100">
        <f t="shared" si="2"/>
        <v>0.75</v>
      </c>
      <c r="O60" s="37"/>
    </row>
    <row r="61" spans="1:15" s="17" customFormat="1" ht="15.75">
      <c r="A61" s="43">
        <v>1953</v>
      </c>
      <c r="B61" s="51">
        <v>10</v>
      </c>
      <c r="C61" s="51">
        <v>20</v>
      </c>
      <c r="D61" s="51"/>
      <c r="E61" s="51">
        <v>223</v>
      </c>
      <c r="F61" s="51"/>
      <c r="G61" s="51"/>
      <c r="H61" s="51">
        <v>12</v>
      </c>
      <c r="I61" s="51"/>
      <c r="J61" s="50">
        <f t="shared" si="5"/>
        <v>265</v>
      </c>
      <c r="K61" s="43">
        <f t="shared" si="4"/>
        <v>4</v>
      </c>
      <c r="L61" s="43">
        <v>4</v>
      </c>
      <c r="M61" s="100">
        <f t="shared" si="2"/>
        <v>1</v>
      </c>
      <c r="O61" s="37"/>
    </row>
    <row r="62" spans="1:15" s="17" customFormat="1" ht="15.75">
      <c r="A62" s="43">
        <v>1952</v>
      </c>
      <c r="B62" s="51"/>
      <c r="C62" s="51">
        <v>20</v>
      </c>
      <c r="D62" s="51"/>
      <c r="E62" s="51">
        <v>261</v>
      </c>
      <c r="F62" s="51"/>
      <c r="G62" s="51"/>
      <c r="H62" s="51"/>
      <c r="I62" s="51">
        <v>6</v>
      </c>
      <c r="J62" s="50">
        <f t="shared" si="5"/>
        <v>287</v>
      </c>
      <c r="K62" s="43">
        <f t="shared" si="4"/>
        <v>3</v>
      </c>
      <c r="L62" s="43">
        <v>4</v>
      </c>
      <c r="M62" s="100">
        <f t="shared" si="2"/>
        <v>0.75</v>
      </c>
      <c r="O62" s="37"/>
    </row>
    <row r="63" spans="1:15" s="17" customFormat="1" ht="15.75">
      <c r="A63" s="43">
        <v>1951</v>
      </c>
      <c r="B63" s="51"/>
      <c r="C63" s="51"/>
      <c r="D63" s="51"/>
      <c r="E63" s="51">
        <v>229</v>
      </c>
      <c r="F63" s="51"/>
      <c r="G63" s="51"/>
      <c r="H63" s="51"/>
      <c r="I63" s="51"/>
      <c r="J63" s="50">
        <f t="shared" si="5"/>
        <v>229</v>
      </c>
      <c r="K63" s="43">
        <f t="shared" si="4"/>
        <v>1</v>
      </c>
      <c r="L63" s="43">
        <v>4</v>
      </c>
      <c r="M63" s="100">
        <f t="shared" si="2"/>
        <v>0.25</v>
      </c>
      <c r="O63" s="37"/>
    </row>
    <row r="64" spans="1:15" s="17" customFormat="1" ht="15.75">
      <c r="A64" s="43">
        <v>1950</v>
      </c>
      <c r="B64" s="51"/>
      <c r="C64" s="51"/>
      <c r="D64" s="51"/>
      <c r="E64" s="51">
        <v>101</v>
      </c>
      <c r="F64" s="51"/>
      <c r="G64" s="51"/>
      <c r="H64" s="51"/>
      <c r="I64" s="51"/>
      <c r="J64" s="50">
        <f t="shared" si="5"/>
        <v>101</v>
      </c>
      <c r="K64" s="43">
        <f t="shared" si="4"/>
        <v>1</v>
      </c>
      <c r="L64" s="43">
        <v>4</v>
      </c>
      <c r="M64" s="100">
        <f t="shared" si="2"/>
        <v>0.25</v>
      </c>
      <c r="O64" s="39"/>
    </row>
    <row r="65" spans="1:15" s="17" customFormat="1" ht="15.75">
      <c r="A65" s="43">
        <v>1949</v>
      </c>
      <c r="B65" s="51"/>
      <c r="C65" s="51"/>
      <c r="D65" s="51"/>
      <c r="E65" s="51"/>
      <c r="F65" s="51"/>
      <c r="G65" s="51"/>
      <c r="H65" s="51"/>
      <c r="I65" s="51"/>
      <c r="J65" s="50"/>
      <c r="K65" s="43">
        <f t="shared" si="4"/>
        <v>0</v>
      </c>
      <c r="L65" s="43">
        <v>4</v>
      </c>
      <c r="M65" s="100">
        <f t="shared" si="2"/>
        <v>0</v>
      </c>
      <c r="O65" s="37"/>
    </row>
    <row r="66" spans="1:15" s="17" customFormat="1" ht="15.75">
      <c r="A66" s="43">
        <v>1948</v>
      </c>
      <c r="B66" s="51"/>
      <c r="C66" s="51"/>
      <c r="D66" s="51"/>
      <c r="E66" s="51"/>
      <c r="F66" s="51"/>
      <c r="G66" s="51"/>
      <c r="H66" s="51"/>
      <c r="I66" s="51"/>
      <c r="J66" s="50"/>
      <c r="K66" s="43">
        <f t="shared" si="4"/>
        <v>0</v>
      </c>
      <c r="L66" s="43">
        <v>4</v>
      </c>
      <c r="M66" s="100">
        <f t="shared" si="2"/>
        <v>0</v>
      </c>
      <c r="O66" s="37"/>
    </row>
    <row r="67" spans="1:15" s="17" customFormat="1" ht="15.75">
      <c r="A67" s="43">
        <v>1947</v>
      </c>
      <c r="B67" s="51"/>
      <c r="C67" s="51"/>
      <c r="D67" s="51"/>
      <c r="E67" s="51"/>
      <c r="F67" s="51"/>
      <c r="G67" s="51"/>
      <c r="H67" s="51"/>
      <c r="I67" s="51"/>
      <c r="J67" s="50"/>
      <c r="K67" s="43">
        <f t="shared" si="4"/>
        <v>0</v>
      </c>
      <c r="L67" s="43">
        <v>4</v>
      </c>
      <c r="M67" s="100">
        <f t="shared" si="2"/>
        <v>0</v>
      </c>
      <c r="O67" s="37"/>
    </row>
    <row r="68" spans="1:15" s="17" customFormat="1" ht="15.75">
      <c r="A68" s="43">
        <v>1946</v>
      </c>
      <c r="B68" s="51"/>
      <c r="C68" s="51"/>
      <c r="D68" s="51"/>
      <c r="E68" s="102">
        <v>36</v>
      </c>
      <c r="F68" s="51"/>
      <c r="G68" s="51"/>
      <c r="H68" s="51"/>
      <c r="I68" s="51"/>
      <c r="J68" s="50">
        <f>SUM(B68:I68)</f>
        <v>36</v>
      </c>
      <c r="K68" s="43">
        <f aca="true" t="shared" si="6" ref="K68:K102">COUNT(B68:C68,E68:I68)</f>
        <v>1</v>
      </c>
      <c r="L68" s="43">
        <v>4</v>
      </c>
      <c r="M68" s="100">
        <f t="shared" si="2"/>
        <v>0.25</v>
      </c>
      <c r="O68" s="37"/>
    </row>
    <row r="69" spans="1:15" s="17" customFormat="1" ht="15.75">
      <c r="A69" s="43">
        <v>1945</v>
      </c>
      <c r="B69" s="51"/>
      <c r="C69" s="51"/>
      <c r="D69" s="51"/>
      <c r="E69" s="102">
        <v>34</v>
      </c>
      <c r="F69" s="51">
        <v>3</v>
      </c>
      <c r="G69" s="51"/>
      <c r="H69" s="51"/>
      <c r="I69" s="51"/>
      <c r="J69" s="50">
        <f>SUM(B69:I69)</f>
        <v>37</v>
      </c>
      <c r="K69" s="43">
        <f t="shared" si="6"/>
        <v>2</v>
      </c>
      <c r="L69" s="43">
        <v>4</v>
      </c>
      <c r="M69" s="100">
        <f aca="true" t="shared" si="7" ref="M69:M102">K69/L69</f>
        <v>0.5</v>
      </c>
      <c r="O69" s="37"/>
    </row>
    <row r="70" spans="1:15" s="17" customFormat="1" ht="15.75">
      <c r="A70" s="43">
        <v>1944</v>
      </c>
      <c r="B70" s="51"/>
      <c r="C70" s="51"/>
      <c r="D70" s="51"/>
      <c r="E70" s="51"/>
      <c r="F70" s="51"/>
      <c r="G70" s="51"/>
      <c r="H70" s="51"/>
      <c r="I70" s="51"/>
      <c r="J70" s="50"/>
      <c r="K70" s="43">
        <f t="shared" si="6"/>
        <v>0</v>
      </c>
      <c r="L70" s="43">
        <v>4</v>
      </c>
      <c r="M70" s="100">
        <f t="shared" si="7"/>
        <v>0</v>
      </c>
      <c r="O70" s="37"/>
    </row>
    <row r="71" spans="1:15" s="17" customFormat="1" ht="15.75">
      <c r="A71" s="43">
        <v>1943</v>
      </c>
      <c r="B71" s="51"/>
      <c r="C71" s="51"/>
      <c r="D71" s="51"/>
      <c r="E71" s="51"/>
      <c r="F71" s="51"/>
      <c r="G71" s="51"/>
      <c r="H71" s="51"/>
      <c r="I71" s="51"/>
      <c r="J71" s="50"/>
      <c r="K71" s="43">
        <f t="shared" si="6"/>
        <v>0</v>
      </c>
      <c r="L71" s="43">
        <v>4</v>
      </c>
      <c r="M71" s="100">
        <f t="shared" si="7"/>
        <v>0</v>
      </c>
      <c r="O71" s="37"/>
    </row>
    <row r="72" spans="1:15" s="17" customFormat="1" ht="15.75">
      <c r="A72" s="43">
        <v>1942</v>
      </c>
      <c r="B72" s="51"/>
      <c r="C72" s="51"/>
      <c r="D72" s="51"/>
      <c r="E72" s="51">
        <v>71</v>
      </c>
      <c r="F72" s="51"/>
      <c r="G72" s="51"/>
      <c r="H72" s="51"/>
      <c r="I72" s="51"/>
      <c r="J72" s="50">
        <f aca="true" t="shared" si="8" ref="J72:J95">SUM(B72:I72)</f>
        <v>71</v>
      </c>
      <c r="K72" s="43">
        <f t="shared" si="6"/>
        <v>1</v>
      </c>
      <c r="L72" s="43">
        <v>4</v>
      </c>
      <c r="M72" s="100">
        <f t="shared" si="7"/>
        <v>0.25</v>
      </c>
      <c r="O72" s="37"/>
    </row>
    <row r="73" spans="1:15" s="17" customFormat="1" ht="15.75">
      <c r="A73" s="43">
        <v>1941</v>
      </c>
      <c r="B73" s="51"/>
      <c r="C73" s="51"/>
      <c r="D73" s="51"/>
      <c r="E73" s="51">
        <v>66</v>
      </c>
      <c r="F73" s="51"/>
      <c r="G73" s="51"/>
      <c r="H73" s="51"/>
      <c r="I73" s="51"/>
      <c r="J73" s="50">
        <f t="shared" si="8"/>
        <v>66</v>
      </c>
      <c r="K73" s="43">
        <f t="shared" si="6"/>
        <v>1</v>
      </c>
      <c r="L73" s="43">
        <v>4</v>
      </c>
      <c r="M73" s="100">
        <f t="shared" si="7"/>
        <v>0.25</v>
      </c>
      <c r="O73" s="37"/>
    </row>
    <row r="74" spans="1:15" s="17" customFormat="1" ht="15.75">
      <c r="A74" s="43">
        <v>1940</v>
      </c>
      <c r="B74" s="51"/>
      <c r="C74" s="102">
        <v>20</v>
      </c>
      <c r="D74" s="51"/>
      <c r="E74" s="51"/>
      <c r="F74" s="51"/>
      <c r="G74" s="51"/>
      <c r="H74" s="51"/>
      <c r="I74" s="51"/>
      <c r="J74" s="50">
        <f t="shared" si="8"/>
        <v>20</v>
      </c>
      <c r="K74" s="43">
        <f t="shared" si="6"/>
        <v>1</v>
      </c>
      <c r="L74" s="43">
        <v>4</v>
      </c>
      <c r="M74" s="100">
        <f t="shared" si="7"/>
        <v>0.25</v>
      </c>
      <c r="O74" s="37"/>
    </row>
    <row r="75" spans="1:15" s="17" customFormat="1" ht="15.75">
      <c r="A75" s="43">
        <v>1939</v>
      </c>
      <c r="B75" s="51"/>
      <c r="C75" s="51"/>
      <c r="D75" s="51"/>
      <c r="E75" s="104">
        <v>20</v>
      </c>
      <c r="F75" s="51"/>
      <c r="G75" s="51"/>
      <c r="H75" s="51"/>
      <c r="I75" s="51"/>
      <c r="J75" s="50">
        <f t="shared" si="8"/>
        <v>20</v>
      </c>
      <c r="K75" s="43">
        <f t="shared" si="6"/>
        <v>1</v>
      </c>
      <c r="L75" s="43">
        <v>4</v>
      </c>
      <c r="M75" s="100">
        <f t="shared" si="7"/>
        <v>0.25</v>
      </c>
      <c r="O75" s="37"/>
    </row>
    <row r="76" spans="1:15" s="17" customFormat="1" ht="15.75">
      <c r="A76" s="43">
        <v>1938</v>
      </c>
      <c r="B76" s="51"/>
      <c r="C76" s="51"/>
      <c r="D76" s="51"/>
      <c r="E76" s="51">
        <v>44</v>
      </c>
      <c r="F76" s="51"/>
      <c r="G76" s="51"/>
      <c r="H76" s="51"/>
      <c r="I76" s="51"/>
      <c r="J76" s="50">
        <f t="shared" si="8"/>
        <v>44</v>
      </c>
      <c r="K76" s="43">
        <f t="shared" si="6"/>
        <v>1</v>
      </c>
      <c r="L76" s="43">
        <v>4</v>
      </c>
      <c r="M76" s="100">
        <f t="shared" si="7"/>
        <v>0.25</v>
      </c>
      <c r="O76" s="37"/>
    </row>
    <row r="77" spans="1:15" s="17" customFormat="1" ht="15.75">
      <c r="A77" s="43">
        <v>1937</v>
      </c>
      <c r="B77" s="51"/>
      <c r="C77" s="51">
        <v>16</v>
      </c>
      <c r="D77" s="51"/>
      <c r="E77" s="51"/>
      <c r="F77" s="51"/>
      <c r="G77" s="51"/>
      <c r="H77" s="51"/>
      <c r="I77" s="51"/>
      <c r="J77" s="50">
        <f t="shared" si="8"/>
        <v>16</v>
      </c>
      <c r="K77" s="43">
        <f t="shared" si="6"/>
        <v>1</v>
      </c>
      <c r="L77" s="43">
        <v>4</v>
      </c>
      <c r="M77" s="100">
        <f t="shared" si="7"/>
        <v>0.25</v>
      </c>
      <c r="O77" s="37"/>
    </row>
    <row r="78" spans="1:15" s="17" customFormat="1" ht="15.75">
      <c r="A78" s="43">
        <v>1936</v>
      </c>
      <c r="B78" s="51"/>
      <c r="C78" s="51"/>
      <c r="D78" s="51"/>
      <c r="E78" s="51">
        <v>2</v>
      </c>
      <c r="F78" s="51"/>
      <c r="G78" s="51"/>
      <c r="H78" s="51"/>
      <c r="I78" s="51"/>
      <c r="J78" s="50">
        <f t="shared" si="8"/>
        <v>2</v>
      </c>
      <c r="K78" s="43">
        <f t="shared" si="6"/>
        <v>1</v>
      </c>
      <c r="L78" s="43">
        <v>4</v>
      </c>
      <c r="M78" s="100">
        <f t="shared" si="7"/>
        <v>0.25</v>
      </c>
      <c r="O78" s="37"/>
    </row>
    <row r="79" spans="1:15" s="17" customFormat="1" ht="15.75">
      <c r="A79" s="43">
        <v>1935</v>
      </c>
      <c r="B79" s="51"/>
      <c r="C79" s="51"/>
      <c r="D79" s="51"/>
      <c r="E79" s="51">
        <v>2</v>
      </c>
      <c r="F79" s="51"/>
      <c r="G79" s="51"/>
      <c r="H79" s="51"/>
      <c r="I79" s="51"/>
      <c r="J79" s="50">
        <f t="shared" si="8"/>
        <v>2</v>
      </c>
      <c r="K79" s="43">
        <f t="shared" si="6"/>
        <v>1</v>
      </c>
      <c r="L79" s="43">
        <v>4</v>
      </c>
      <c r="M79" s="100">
        <f t="shared" si="7"/>
        <v>0.25</v>
      </c>
      <c r="O79" s="37"/>
    </row>
    <row r="80" spans="1:15" s="17" customFormat="1" ht="15.75">
      <c r="A80" s="43">
        <v>1934</v>
      </c>
      <c r="B80" s="51"/>
      <c r="C80" s="51"/>
      <c r="D80" s="51"/>
      <c r="E80" s="51">
        <v>21</v>
      </c>
      <c r="F80" s="51"/>
      <c r="G80" s="51"/>
      <c r="H80" s="51"/>
      <c r="I80" s="51"/>
      <c r="J80" s="50">
        <f t="shared" si="8"/>
        <v>21</v>
      </c>
      <c r="K80" s="43">
        <f t="shared" si="6"/>
        <v>1</v>
      </c>
      <c r="L80" s="43">
        <v>4</v>
      </c>
      <c r="M80" s="100">
        <f t="shared" si="7"/>
        <v>0.25</v>
      </c>
      <c r="O80" s="37"/>
    </row>
    <row r="81" spans="1:15" s="17" customFormat="1" ht="15.75">
      <c r="A81" s="43">
        <v>1933</v>
      </c>
      <c r="B81" s="51"/>
      <c r="C81" s="102">
        <v>20</v>
      </c>
      <c r="D81" s="51"/>
      <c r="E81" s="51">
        <v>51</v>
      </c>
      <c r="F81" s="51"/>
      <c r="G81" s="51"/>
      <c r="H81" s="51"/>
      <c r="I81" s="51"/>
      <c r="J81" s="50">
        <f t="shared" si="8"/>
        <v>71</v>
      </c>
      <c r="K81" s="43">
        <f t="shared" si="6"/>
        <v>2</v>
      </c>
      <c r="L81" s="43">
        <v>4</v>
      </c>
      <c r="M81" s="100">
        <f t="shared" si="7"/>
        <v>0.5</v>
      </c>
      <c r="O81" s="37"/>
    </row>
    <row r="82" spans="1:15" s="17" customFormat="1" ht="15.75">
      <c r="A82" s="43">
        <v>1932</v>
      </c>
      <c r="B82" s="51"/>
      <c r="C82" s="51">
        <v>12</v>
      </c>
      <c r="D82" s="51"/>
      <c r="E82" s="51">
        <v>13</v>
      </c>
      <c r="F82" s="146"/>
      <c r="G82" s="51"/>
      <c r="H82" s="51">
        <v>1</v>
      </c>
      <c r="I82" s="51"/>
      <c r="J82" s="50">
        <f t="shared" si="8"/>
        <v>26</v>
      </c>
      <c r="K82" s="43">
        <f t="shared" si="6"/>
        <v>3</v>
      </c>
      <c r="L82" s="43">
        <v>4</v>
      </c>
      <c r="M82" s="100">
        <f t="shared" si="7"/>
        <v>0.75</v>
      </c>
      <c r="O82" s="37"/>
    </row>
    <row r="83" spans="1:15" s="17" customFormat="1" ht="15.75">
      <c r="A83" s="43">
        <v>1931</v>
      </c>
      <c r="B83" s="51"/>
      <c r="C83" s="51"/>
      <c r="D83" s="51"/>
      <c r="E83" s="51">
        <v>14</v>
      </c>
      <c r="F83" s="51">
        <v>4</v>
      </c>
      <c r="G83" s="51"/>
      <c r="H83" s="51">
        <v>1</v>
      </c>
      <c r="I83" s="51"/>
      <c r="J83" s="50">
        <f t="shared" si="8"/>
        <v>19</v>
      </c>
      <c r="K83" s="43">
        <f t="shared" si="6"/>
        <v>3</v>
      </c>
      <c r="L83" s="43">
        <v>5</v>
      </c>
      <c r="M83" s="100">
        <f t="shared" si="7"/>
        <v>0.6</v>
      </c>
      <c r="O83" s="37"/>
    </row>
    <row r="84" spans="1:15" s="17" customFormat="1" ht="15.75">
      <c r="A84" s="43">
        <v>1930</v>
      </c>
      <c r="B84" s="51"/>
      <c r="C84" s="51"/>
      <c r="D84" s="51"/>
      <c r="E84" s="51">
        <v>30</v>
      </c>
      <c r="F84" s="51">
        <v>7</v>
      </c>
      <c r="G84" s="51"/>
      <c r="H84" s="51"/>
      <c r="I84" s="51"/>
      <c r="J84" s="50">
        <f t="shared" si="8"/>
        <v>37</v>
      </c>
      <c r="K84" s="43">
        <f t="shared" si="6"/>
        <v>2</v>
      </c>
      <c r="L84" s="43">
        <v>5</v>
      </c>
      <c r="M84" s="100">
        <f t="shared" si="7"/>
        <v>0.4</v>
      </c>
      <c r="O84" s="37"/>
    </row>
    <row r="85" spans="1:15" s="17" customFormat="1" ht="15.75">
      <c r="A85" s="43">
        <v>1929</v>
      </c>
      <c r="B85" s="51">
        <v>13</v>
      </c>
      <c r="C85" s="112">
        <v>6</v>
      </c>
      <c r="D85" s="51"/>
      <c r="E85" s="112">
        <v>23</v>
      </c>
      <c r="F85" s="101"/>
      <c r="G85" s="51"/>
      <c r="H85" s="51"/>
      <c r="I85" s="51"/>
      <c r="J85" s="50">
        <f t="shared" si="8"/>
        <v>42</v>
      </c>
      <c r="K85" s="43">
        <f t="shared" si="6"/>
        <v>3</v>
      </c>
      <c r="L85" s="43">
        <v>4</v>
      </c>
      <c r="M85" s="100">
        <f t="shared" si="7"/>
        <v>0.75</v>
      </c>
      <c r="O85" s="37"/>
    </row>
    <row r="86" spans="1:15" s="17" customFormat="1" ht="15.75">
      <c r="A86" s="43">
        <v>1928</v>
      </c>
      <c r="B86" s="112">
        <v>10</v>
      </c>
      <c r="C86" s="112">
        <v>15</v>
      </c>
      <c r="D86" s="51"/>
      <c r="E86" s="112">
        <v>23</v>
      </c>
      <c r="F86" s="51"/>
      <c r="G86" s="51"/>
      <c r="H86" s="51"/>
      <c r="I86" s="51"/>
      <c r="J86" s="50">
        <f t="shared" si="8"/>
        <v>48</v>
      </c>
      <c r="K86" s="43">
        <f t="shared" si="6"/>
        <v>3</v>
      </c>
      <c r="L86" s="43">
        <v>4</v>
      </c>
      <c r="M86" s="100">
        <f t="shared" si="7"/>
        <v>0.75</v>
      </c>
      <c r="O86" s="37"/>
    </row>
    <row r="87" spans="1:15" s="17" customFormat="1" ht="15.75">
      <c r="A87" s="43">
        <v>1927</v>
      </c>
      <c r="B87" s="51"/>
      <c r="C87" s="51"/>
      <c r="D87" s="51"/>
      <c r="E87" s="112">
        <v>138</v>
      </c>
      <c r="F87" s="51"/>
      <c r="G87" s="51"/>
      <c r="H87" s="51"/>
      <c r="I87" s="51"/>
      <c r="J87" s="50">
        <f t="shared" si="8"/>
        <v>138</v>
      </c>
      <c r="K87" s="43">
        <f t="shared" si="6"/>
        <v>1</v>
      </c>
      <c r="L87" s="43">
        <v>4</v>
      </c>
      <c r="M87" s="100">
        <f t="shared" si="7"/>
        <v>0.25</v>
      </c>
      <c r="O87" s="37"/>
    </row>
    <row r="88" spans="1:15" s="17" customFormat="1" ht="15.75">
      <c r="A88" s="43">
        <v>1926</v>
      </c>
      <c r="B88" s="51"/>
      <c r="C88" s="51"/>
      <c r="D88" s="51"/>
      <c r="E88" s="112">
        <v>6</v>
      </c>
      <c r="F88" s="51"/>
      <c r="G88" s="51"/>
      <c r="H88" s="51"/>
      <c r="I88" s="51"/>
      <c r="J88" s="50">
        <f t="shared" si="8"/>
        <v>6</v>
      </c>
      <c r="K88" s="43">
        <f t="shared" si="6"/>
        <v>1</v>
      </c>
      <c r="L88" s="43">
        <v>4</v>
      </c>
      <c r="M88" s="100">
        <f t="shared" si="7"/>
        <v>0.25</v>
      </c>
      <c r="O88" s="37"/>
    </row>
    <row r="89" spans="1:15" s="17" customFormat="1" ht="15.75">
      <c r="A89" s="43">
        <v>1925</v>
      </c>
      <c r="B89" s="51"/>
      <c r="C89" s="51"/>
      <c r="D89" s="51"/>
      <c r="E89" s="112">
        <v>25</v>
      </c>
      <c r="F89" s="51"/>
      <c r="G89" s="51"/>
      <c r="H89" s="51">
        <v>8</v>
      </c>
      <c r="I89" s="51"/>
      <c r="J89" s="50">
        <f t="shared" si="8"/>
        <v>33</v>
      </c>
      <c r="K89" s="43">
        <f t="shared" si="6"/>
        <v>2</v>
      </c>
      <c r="L89" s="43">
        <v>4</v>
      </c>
      <c r="M89" s="100">
        <f t="shared" si="7"/>
        <v>0.5</v>
      </c>
      <c r="O89" s="37"/>
    </row>
    <row r="90" spans="1:15" s="17" customFormat="1" ht="15.75">
      <c r="A90" s="43">
        <v>1924</v>
      </c>
      <c r="B90" s="51"/>
      <c r="C90" s="51">
        <v>3</v>
      </c>
      <c r="D90" s="51"/>
      <c r="E90" s="51">
        <v>9</v>
      </c>
      <c r="F90" s="51"/>
      <c r="G90" s="51"/>
      <c r="H90" s="51"/>
      <c r="I90" s="51"/>
      <c r="J90" s="50">
        <f t="shared" si="8"/>
        <v>12</v>
      </c>
      <c r="K90" s="43">
        <f t="shared" si="6"/>
        <v>2</v>
      </c>
      <c r="L90" s="43">
        <v>4</v>
      </c>
      <c r="M90" s="100">
        <f t="shared" si="7"/>
        <v>0.5</v>
      </c>
      <c r="O90" s="37"/>
    </row>
    <row r="91" spans="1:15" s="17" customFormat="1" ht="15.75">
      <c r="A91" s="53">
        <v>1923</v>
      </c>
      <c r="B91" s="51"/>
      <c r="C91" s="51">
        <v>29</v>
      </c>
      <c r="D91" s="51"/>
      <c r="E91" s="51">
        <v>6</v>
      </c>
      <c r="F91" s="51"/>
      <c r="G91" s="51"/>
      <c r="H91" s="51"/>
      <c r="I91" s="51"/>
      <c r="J91" s="50">
        <f t="shared" si="8"/>
        <v>35</v>
      </c>
      <c r="K91" s="53">
        <f t="shared" si="6"/>
        <v>2</v>
      </c>
      <c r="L91" s="53">
        <v>4</v>
      </c>
      <c r="M91" s="100">
        <f t="shared" si="7"/>
        <v>0.5</v>
      </c>
      <c r="O91" s="37"/>
    </row>
    <row r="92" spans="1:15" s="17" customFormat="1" ht="15.75">
      <c r="A92" s="43">
        <v>1922</v>
      </c>
      <c r="B92" s="51"/>
      <c r="C92" s="51">
        <v>6</v>
      </c>
      <c r="D92" s="51"/>
      <c r="E92" s="51">
        <v>2</v>
      </c>
      <c r="F92" s="51"/>
      <c r="G92" s="51"/>
      <c r="H92" s="51"/>
      <c r="I92" s="51"/>
      <c r="J92" s="50">
        <f t="shared" si="8"/>
        <v>8</v>
      </c>
      <c r="K92" s="43">
        <f t="shared" si="6"/>
        <v>2</v>
      </c>
      <c r="L92" s="43">
        <v>4</v>
      </c>
      <c r="M92" s="100">
        <f t="shared" si="7"/>
        <v>0.5</v>
      </c>
      <c r="O92" s="39"/>
    </row>
    <row r="93" spans="1:15" s="17" customFormat="1" ht="15.75">
      <c r="A93" s="43">
        <v>1921</v>
      </c>
      <c r="B93" s="101"/>
      <c r="C93" s="51">
        <v>3</v>
      </c>
      <c r="D93" s="51"/>
      <c r="E93" s="51">
        <v>12</v>
      </c>
      <c r="F93" s="51"/>
      <c r="G93" s="51"/>
      <c r="H93" s="51"/>
      <c r="I93" s="51"/>
      <c r="J93" s="50">
        <f t="shared" si="8"/>
        <v>15</v>
      </c>
      <c r="K93" s="43">
        <f t="shared" si="6"/>
        <v>2</v>
      </c>
      <c r="L93" s="43">
        <v>3</v>
      </c>
      <c r="M93" s="100">
        <f t="shared" si="7"/>
        <v>0.6666666666666666</v>
      </c>
      <c r="O93" s="37"/>
    </row>
    <row r="94" spans="1:15" s="17" customFormat="1" ht="15.75">
      <c r="A94" s="43">
        <v>1920</v>
      </c>
      <c r="B94" s="51"/>
      <c r="C94" s="51">
        <v>2</v>
      </c>
      <c r="D94" s="51"/>
      <c r="E94" s="51">
        <v>10</v>
      </c>
      <c r="F94" s="51"/>
      <c r="G94" s="51"/>
      <c r="H94" s="101"/>
      <c r="I94" s="51"/>
      <c r="J94" s="50">
        <f t="shared" si="8"/>
        <v>12</v>
      </c>
      <c r="K94" s="43">
        <f t="shared" si="6"/>
        <v>2</v>
      </c>
      <c r="L94" s="43">
        <v>2</v>
      </c>
      <c r="M94" s="100">
        <f t="shared" si="7"/>
        <v>1</v>
      </c>
      <c r="O94" s="37"/>
    </row>
    <row r="95" spans="1:15" s="17" customFormat="1" ht="15.75">
      <c r="A95" s="43">
        <v>1919</v>
      </c>
      <c r="B95" s="51"/>
      <c r="C95" s="51"/>
      <c r="D95" s="51"/>
      <c r="E95" s="51">
        <v>9</v>
      </c>
      <c r="F95" s="51"/>
      <c r="G95" s="51"/>
      <c r="H95" s="51"/>
      <c r="I95" s="51"/>
      <c r="J95" s="50">
        <f t="shared" si="8"/>
        <v>9</v>
      </c>
      <c r="K95" s="43">
        <f t="shared" si="6"/>
        <v>1</v>
      </c>
      <c r="L95" s="43">
        <v>2</v>
      </c>
      <c r="M95" s="100">
        <f t="shared" si="7"/>
        <v>0.5</v>
      </c>
      <c r="O95" s="37"/>
    </row>
    <row r="96" spans="1:15" s="17" customFormat="1" ht="15.75">
      <c r="A96" s="43">
        <v>1918</v>
      </c>
      <c r="B96" s="51"/>
      <c r="C96" s="51"/>
      <c r="D96" s="51"/>
      <c r="E96" s="51"/>
      <c r="F96" s="51"/>
      <c r="G96" s="51"/>
      <c r="H96" s="51"/>
      <c r="I96" s="51"/>
      <c r="J96" s="50"/>
      <c r="K96" s="43">
        <f t="shared" si="6"/>
        <v>0</v>
      </c>
      <c r="L96" s="43">
        <v>2</v>
      </c>
      <c r="M96" s="100">
        <f t="shared" si="7"/>
        <v>0</v>
      </c>
      <c r="O96" s="37"/>
    </row>
    <row r="97" spans="1:15" s="17" customFormat="1" ht="15.75">
      <c r="A97" s="43">
        <v>1917</v>
      </c>
      <c r="B97" s="51"/>
      <c r="C97" s="51"/>
      <c r="D97" s="51"/>
      <c r="E97" s="51"/>
      <c r="F97" s="51"/>
      <c r="G97" s="51"/>
      <c r="H97" s="51"/>
      <c r="I97" s="51"/>
      <c r="J97" s="50"/>
      <c r="K97" s="43">
        <f t="shared" si="6"/>
        <v>0</v>
      </c>
      <c r="L97" s="43">
        <v>2</v>
      </c>
      <c r="M97" s="100">
        <f t="shared" si="7"/>
        <v>0</v>
      </c>
      <c r="O97" s="37"/>
    </row>
    <row r="98" spans="1:15" s="17" customFormat="1" ht="15.75">
      <c r="A98" s="43">
        <v>1916</v>
      </c>
      <c r="B98" s="51"/>
      <c r="C98" s="51"/>
      <c r="D98" s="51"/>
      <c r="E98" s="101"/>
      <c r="F98" s="51"/>
      <c r="G98" s="51"/>
      <c r="H98" s="51"/>
      <c r="I98" s="51"/>
      <c r="J98" s="50"/>
      <c r="K98" s="43">
        <f t="shared" si="6"/>
        <v>0</v>
      </c>
      <c r="L98" s="43">
        <v>1</v>
      </c>
      <c r="M98" s="100">
        <f t="shared" si="7"/>
        <v>0</v>
      </c>
      <c r="O98" s="37"/>
    </row>
    <row r="99" spans="1:15" s="17" customFormat="1" ht="15.75">
      <c r="A99" s="43">
        <v>1915</v>
      </c>
      <c r="B99" s="51"/>
      <c r="C99" s="51"/>
      <c r="D99" s="51"/>
      <c r="E99" s="51"/>
      <c r="F99" s="51"/>
      <c r="G99" s="51"/>
      <c r="H99" s="51"/>
      <c r="I99" s="51"/>
      <c r="J99" s="50"/>
      <c r="K99" s="43">
        <f t="shared" si="6"/>
        <v>0</v>
      </c>
      <c r="L99" s="43">
        <v>1</v>
      </c>
      <c r="M99" s="100">
        <f t="shared" si="7"/>
        <v>0</v>
      </c>
      <c r="O99" s="37"/>
    </row>
    <row r="100" spans="1:15" s="17" customFormat="1" ht="15.75">
      <c r="A100" s="43">
        <v>1914</v>
      </c>
      <c r="B100" s="51"/>
      <c r="C100" s="51">
        <v>3</v>
      </c>
      <c r="D100" s="51"/>
      <c r="E100" s="51"/>
      <c r="F100" s="51"/>
      <c r="G100" s="51"/>
      <c r="H100" s="51"/>
      <c r="I100" s="51"/>
      <c r="J100" s="50">
        <f>SUM(B100:I100)</f>
        <v>3</v>
      </c>
      <c r="K100" s="43">
        <f t="shared" si="6"/>
        <v>1</v>
      </c>
      <c r="L100" s="43">
        <v>1</v>
      </c>
      <c r="M100" s="100">
        <f t="shared" si="7"/>
        <v>1</v>
      </c>
      <c r="O100" s="37"/>
    </row>
    <row r="101" spans="1:15" s="17" customFormat="1" ht="15.75">
      <c r="A101" s="43">
        <v>1913</v>
      </c>
      <c r="B101" s="51"/>
      <c r="C101" s="51">
        <v>10</v>
      </c>
      <c r="D101" s="51"/>
      <c r="E101" s="51"/>
      <c r="F101" s="51"/>
      <c r="G101" s="51"/>
      <c r="H101" s="51"/>
      <c r="I101" s="51"/>
      <c r="J101" s="50">
        <f>SUM(B101:I101)</f>
        <v>10</v>
      </c>
      <c r="K101" s="43">
        <f t="shared" si="6"/>
        <v>1</v>
      </c>
      <c r="L101" s="43">
        <v>1</v>
      </c>
      <c r="M101" s="100">
        <f t="shared" si="7"/>
        <v>1</v>
      </c>
      <c r="O101" s="37"/>
    </row>
    <row r="102" spans="1:15" s="17" customFormat="1" ht="15.75">
      <c r="A102" s="43">
        <v>1912</v>
      </c>
      <c r="B102" s="51"/>
      <c r="C102" s="51"/>
      <c r="D102" s="51"/>
      <c r="E102" s="51"/>
      <c r="F102" s="51"/>
      <c r="G102" s="51"/>
      <c r="H102" s="51"/>
      <c r="I102" s="51"/>
      <c r="J102" s="50"/>
      <c r="K102" s="43">
        <f t="shared" si="6"/>
        <v>0</v>
      </c>
      <c r="L102" s="43">
        <v>1</v>
      </c>
      <c r="M102" s="100">
        <f t="shared" si="7"/>
        <v>0</v>
      </c>
      <c r="O102" s="37"/>
    </row>
    <row r="103" spans="1:15" s="17" customFormat="1" ht="15.75">
      <c r="A103" s="43">
        <v>1911</v>
      </c>
      <c r="B103" s="51"/>
      <c r="C103" s="101"/>
      <c r="D103" s="51"/>
      <c r="E103" s="51"/>
      <c r="F103" s="51"/>
      <c r="G103" s="51"/>
      <c r="H103" s="51"/>
      <c r="I103" s="51"/>
      <c r="J103" s="50"/>
      <c r="K103" s="53"/>
      <c r="L103" s="53"/>
      <c r="M103" s="100"/>
      <c r="O103" s="37"/>
    </row>
    <row r="104" spans="1:15" s="17" customFormat="1" ht="15.75">
      <c r="A104" s="43">
        <v>1910</v>
      </c>
      <c r="B104" s="51"/>
      <c r="C104" s="51"/>
      <c r="D104" s="51"/>
      <c r="E104" s="51"/>
      <c r="F104" s="51"/>
      <c r="G104" s="51"/>
      <c r="H104" s="51"/>
      <c r="I104" s="51"/>
      <c r="J104" s="50"/>
      <c r="K104" s="53"/>
      <c r="L104" s="53"/>
      <c r="M104" s="100"/>
      <c r="O104" s="37"/>
    </row>
    <row r="105" spans="1:15" s="17" customFormat="1" ht="15.75">
      <c r="A105" s="43">
        <v>1909</v>
      </c>
      <c r="B105" s="51"/>
      <c r="C105" s="51"/>
      <c r="D105" s="51"/>
      <c r="E105" s="51"/>
      <c r="F105" s="51"/>
      <c r="G105" s="51"/>
      <c r="H105" s="51"/>
      <c r="I105" s="51"/>
      <c r="J105" s="50"/>
      <c r="K105" s="53"/>
      <c r="L105" s="53"/>
      <c r="M105" s="100"/>
      <c r="O105" s="37"/>
    </row>
    <row r="106" spans="1:15" s="17" customFormat="1" ht="15.75">
      <c r="A106" s="43">
        <v>1908</v>
      </c>
      <c r="B106" s="51"/>
      <c r="C106" s="51"/>
      <c r="D106" s="51"/>
      <c r="E106" s="51"/>
      <c r="F106" s="51"/>
      <c r="G106" s="51"/>
      <c r="H106" s="51"/>
      <c r="I106" s="51"/>
      <c r="J106" s="50"/>
      <c r="K106" s="53"/>
      <c r="L106" s="53"/>
      <c r="M106" s="100"/>
      <c r="O106" s="37"/>
    </row>
    <row r="107" spans="1:15" s="17" customFormat="1" ht="15.75">
      <c r="A107" s="53">
        <v>1907</v>
      </c>
      <c r="B107" s="51"/>
      <c r="C107" s="51"/>
      <c r="D107" s="113">
        <v>0</v>
      </c>
      <c r="E107" s="51"/>
      <c r="F107" s="51"/>
      <c r="G107" s="51"/>
      <c r="H107" s="51"/>
      <c r="I107" s="51"/>
      <c r="J107" s="50">
        <f aca="true" t="shared" si="9" ref="J107:J112">SUM(B107:I107)</f>
        <v>0</v>
      </c>
      <c r="K107" s="53"/>
      <c r="L107" s="53"/>
      <c r="M107" s="100"/>
      <c r="O107" s="37"/>
    </row>
    <row r="108" spans="1:15" s="17" customFormat="1" ht="15.75">
      <c r="A108" s="53">
        <v>1906</v>
      </c>
      <c r="B108" s="51"/>
      <c r="C108" s="51"/>
      <c r="D108" s="114">
        <v>2</v>
      </c>
      <c r="E108" s="51"/>
      <c r="F108" s="51"/>
      <c r="G108" s="51"/>
      <c r="H108" s="51"/>
      <c r="I108" s="51"/>
      <c r="J108" s="50">
        <f t="shared" si="9"/>
        <v>2</v>
      </c>
      <c r="K108" s="53"/>
      <c r="L108" s="53"/>
      <c r="M108" s="100"/>
      <c r="O108" s="37"/>
    </row>
    <row r="109" spans="1:15" s="17" customFormat="1" ht="15.75">
      <c r="A109" s="53">
        <v>1905</v>
      </c>
      <c r="B109" s="51"/>
      <c r="C109" s="51"/>
      <c r="D109" s="114">
        <v>9</v>
      </c>
      <c r="E109" s="51"/>
      <c r="F109" s="51"/>
      <c r="G109" s="51"/>
      <c r="H109" s="51"/>
      <c r="I109" s="51"/>
      <c r="J109" s="50">
        <f t="shared" si="9"/>
        <v>9</v>
      </c>
      <c r="K109" s="53"/>
      <c r="L109" s="53"/>
      <c r="M109" s="100"/>
      <c r="O109" s="37"/>
    </row>
    <row r="110" spans="1:15" s="17" customFormat="1" ht="15.75">
      <c r="A110" s="53">
        <v>1904</v>
      </c>
      <c r="B110" s="51"/>
      <c r="C110" s="51"/>
      <c r="D110" s="114">
        <v>15</v>
      </c>
      <c r="E110" s="51"/>
      <c r="F110" s="51"/>
      <c r="G110" s="51"/>
      <c r="H110" s="51"/>
      <c r="I110" s="51"/>
      <c r="J110" s="50">
        <f t="shared" si="9"/>
        <v>15</v>
      </c>
      <c r="K110" s="53"/>
      <c r="L110" s="53"/>
      <c r="M110" s="100"/>
      <c r="O110" s="37"/>
    </row>
    <row r="111" spans="1:15" s="17" customFormat="1" ht="15.75">
      <c r="A111" s="53">
        <v>1903</v>
      </c>
      <c r="B111" s="51"/>
      <c r="C111" s="51"/>
      <c r="D111" s="114">
        <v>12</v>
      </c>
      <c r="E111" s="51"/>
      <c r="F111" s="51"/>
      <c r="G111" s="51"/>
      <c r="H111" s="51"/>
      <c r="I111" s="51"/>
      <c r="J111" s="50">
        <f t="shared" si="9"/>
        <v>12</v>
      </c>
      <c r="K111" s="53"/>
      <c r="L111" s="53"/>
      <c r="M111" s="100"/>
      <c r="O111" s="37"/>
    </row>
    <row r="112" spans="1:15" s="17" customFormat="1" ht="15.75">
      <c r="A112" s="53">
        <v>1902</v>
      </c>
      <c r="B112" s="51"/>
      <c r="C112" s="51"/>
      <c r="D112" s="114">
        <v>55</v>
      </c>
      <c r="E112" s="51"/>
      <c r="F112" s="51"/>
      <c r="G112" s="51">
        <v>100</v>
      </c>
      <c r="H112" s="51"/>
      <c r="I112" s="51"/>
      <c r="J112" s="50">
        <f t="shared" si="9"/>
        <v>155</v>
      </c>
      <c r="K112" s="115"/>
      <c r="L112" s="53"/>
      <c r="M112" s="100"/>
      <c r="N112" s="28"/>
      <c r="O112" s="37"/>
    </row>
    <row r="113" spans="1:15" s="17" customFormat="1" ht="15.75">
      <c r="A113" s="43">
        <v>1901</v>
      </c>
      <c r="B113" s="51"/>
      <c r="C113" s="51"/>
      <c r="D113" s="113"/>
      <c r="E113" s="51"/>
      <c r="F113" s="51"/>
      <c r="G113" s="51"/>
      <c r="H113" s="51"/>
      <c r="I113" s="51"/>
      <c r="J113" s="50"/>
      <c r="K113" s="53"/>
      <c r="L113" s="53"/>
      <c r="M113" s="100"/>
      <c r="O113" s="37"/>
    </row>
    <row r="114" spans="1:15" s="17" customFormat="1" ht="15.75">
      <c r="A114" s="43">
        <v>1900</v>
      </c>
      <c r="B114" s="51"/>
      <c r="C114" s="51"/>
      <c r="D114" s="113"/>
      <c r="E114" s="51"/>
      <c r="F114" s="51"/>
      <c r="G114" s="51"/>
      <c r="H114" s="51"/>
      <c r="I114" s="51"/>
      <c r="J114" s="50"/>
      <c r="K114" s="53"/>
      <c r="L114" s="53"/>
      <c r="M114" s="100"/>
      <c r="O114" s="37"/>
    </row>
    <row r="115" spans="1:15" s="17" customFormat="1" ht="15.75">
      <c r="A115" s="116">
        <v>1898</v>
      </c>
      <c r="B115" s="51"/>
      <c r="C115" s="51"/>
      <c r="D115" s="113"/>
      <c r="E115" s="51"/>
      <c r="F115" s="51"/>
      <c r="G115" s="51"/>
      <c r="H115" s="51"/>
      <c r="I115" s="51"/>
      <c r="J115" s="50"/>
      <c r="K115" s="43"/>
      <c r="L115" s="47"/>
      <c r="M115" s="47"/>
      <c r="O115" s="37"/>
    </row>
    <row r="116" spans="1:15" s="17" customFormat="1" ht="15.75">
      <c r="A116" s="116">
        <v>1889</v>
      </c>
      <c r="B116" s="51"/>
      <c r="C116" s="51"/>
      <c r="D116" s="113"/>
      <c r="E116" s="51"/>
      <c r="F116" s="51"/>
      <c r="G116" s="51"/>
      <c r="H116" s="51"/>
      <c r="I116" s="51"/>
      <c r="J116" s="50"/>
      <c r="K116" s="43"/>
      <c r="L116" s="43"/>
      <c r="M116" s="43"/>
      <c r="O116" s="37"/>
    </row>
    <row r="117" spans="1:15" s="17" customFormat="1" ht="15.75">
      <c r="A117" s="116">
        <v>1883</v>
      </c>
      <c r="B117" s="51"/>
      <c r="C117" s="51"/>
      <c r="D117" s="114">
        <v>40</v>
      </c>
      <c r="E117" s="51"/>
      <c r="F117" s="51"/>
      <c r="G117" s="51"/>
      <c r="H117" s="51"/>
      <c r="I117" s="51"/>
      <c r="J117" s="50">
        <f>SUM(B117:I117)</f>
        <v>40</v>
      </c>
      <c r="K117" s="43"/>
      <c r="L117" s="43"/>
      <c r="M117" s="43"/>
      <c r="O117" s="37"/>
    </row>
    <row r="118" spans="1:15" s="17" customFormat="1" ht="15.75">
      <c r="A118" s="116">
        <v>1882</v>
      </c>
      <c r="B118" s="51"/>
      <c r="C118" s="51"/>
      <c r="D118" s="113">
        <v>70</v>
      </c>
      <c r="E118" s="51"/>
      <c r="F118" s="51"/>
      <c r="G118" s="51"/>
      <c r="H118" s="51"/>
      <c r="I118" s="51"/>
      <c r="J118" s="50">
        <f>SUM(B118:I118)</f>
        <v>70</v>
      </c>
      <c r="K118" s="43"/>
      <c r="L118" s="43"/>
      <c r="M118" s="43"/>
      <c r="O118" s="37"/>
    </row>
    <row r="119" spans="1:15" s="17" customFormat="1" ht="15.75">
      <c r="A119" s="116">
        <v>1876</v>
      </c>
      <c r="B119" s="51"/>
      <c r="C119" s="51"/>
      <c r="D119" s="113"/>
      <c r="E119" s="51"/>
      <c r="F119" s="51"/>
      <c r="G119" s="51"/>
      <c r="H119" s="51"/>
      <c r="I119" s="51"/>
      <c r="J119" s="50"/>
      <c r="K119" s="43"/>
      <c r="L119" s="43"/>
      <c r="M119" s="43"/>
      <c r="O119" s="37"/>
    </row>
    <row r="120" spans="1:15" s="17" customFormat="1" ht="15.75">
      <c r="A120" s="116">
        <v>1874</v>
      </c>
      <c r="B120" s="51"/>
      <c r="C120" s="51"/>
      <c r="D120" s="113"/>
      <c r="E120" s="51"/>
      <c r="F120" s="51"/>
      <c r="G120" s="51"/>
      <c r="H120" s="51"/>
      <c r="I120" s="51"/>
      <c r="J120" s="50"/>
      <c r="K120" s="43"/>
      <c r="L120" s="43"/>
      <c r="M120" s="43"/>
      <c r="O120" s="37"/>
    </row>
    <row r="121" spans="1:15" s="17" customFormat="1" ht="15.75">
      <c r="A121" s="116">
        <v>1873</v>
      </c>
      <c r="B121" s="51"/>
      <c r="C121" s="51"/>
      <c r="D121" s="113"/>
      <c r="E121" s="51"/>
      <c r="F121" s="51"/>
      <c r="G121" s="51"/>
      <c r="H121" s="51"/>
      <c r="I121" s="51"/>
      <c r="J121" s="50"/>
      <c r="K121" s="43"/>
      <c r="L121" s="43"/>
      <c r="M121" s="43"/>
      <c r="O121" s="37"/>
    </row>
    <row r="122" spans="1:15" s="17" customFormat="1" ht="15.75">
      <c r="A122" s="116">
        <v>1865</v>
      </c>
      <c r="B122" s="51"/>
      <c r="C122" s="51"/>
      <c r="D122" s="114">
        <v>4</v>
      </c>
      <c r="E122" s="51"/>
      <c r="F122" s="51"/>
      <c r="G122" s="51"/>
      <c r="H122" s="51"/>
      <c r="I122" s="51"/>
      <c r="J122" s="50">
        <f aca="true" t="shared" si="10" ref="J122:J154">SUM(B122:I122)</f>
        <v>4</v>
      </c>
      <c r="K122" s="43"/>
      <c r="L122" s="43"/>
      <c r="M122" s="43"/>
      <c r="O122" s="37"/>
    </row>
    <row r="123" spans="1:15" s="17" customFormat="1" ht="15.75">
      <c r="A123" s="116">
        <v>1864</v>
      </c>
      <c r="B123" s="51"/>
      <c r="C123" s="51"/>
      <c r="D123" s="114">
        <v>7</v>
      </c>
      <c r="E123" s="51"/>
      <c r="F123" s="51"/>
      <c r="G123" s="51"/>
      <c r="H123" s="51"/>
      <c r="I123" s="51"/>
      <c r="J123" s="50">
        <f t="shared" si="10"/>
        <v>7</v>
      </c>
      <c r="K123" s="43"/>
      <c r="L123" s="43"/>
      <c r="M123" s="43"/>
      <c r="O123" s="37"/>
    </row>
    <row r="124" spans="1:15" s="17" customFormat="1" ht="15.75">
      <c r="A124" s="116">
        <v>1863</v>
      </c>
      <c r="B124" s="51"/>
      <c r="C124" s="51"/>
      <c r="D124" s="114">
        <v>4</v>
      </c>
      <c r="E124" s="51"/>
      <c r="F124" s="51"/>
      <c r="G124" s="51"/>
      <c r="H124" s="51"/>
      <c r="I124" s="51"/>
      <c r="J124" s="50">
        <f t="shared" si="10"/>
        <v>4</v>
      </c>
      <c r="K124" s="43"/>
      <c r="L124" s="43"/>
      <c r="M124" s="43"/>
      <c r="O124" s="37"/>
    </row>
    <row r="125" spans="1:15" s="17" customFormat="1" ht="15.75">
      <c r="A125" s="116">
        <v>1862</v>
      </c>
      <c r="B125" s="51"/>
      <c r="C125" s="51"/>
      <c r="D125" s="114">
        <v>23</v>
      </c>
      <c r="E125" s="51"/>
      <c r="F125" s="51"/>
      <c r="G125" s="51"/>
      <c r="H125" s="51"/>
      <c r="I125" s="51"/>
      <c r="J125" s="50">
        <f t="shared" si="10"/>
        <v>23</v>
      </c>
      <c r="K125" s="43"/>
      <c r="L125" s="43"/>
      <c r="M125" s="43"/>
      <c r="O125" s="37"/>
    </row>
    <row r="126" spans="1:15" s="17" customFormat="1" ht="15.75">
      <c r="A126" s="116">
        <v>1856</v>
      </c>
      <c r="B126" s="51"/>
      <c r="C126" s="51"/>
      <c r="D126" s="114">
        <v>12</v>
      </c>
      <c r="E126" s="51"/>
      <c r="F126" s="51"/>
      <c r="G126" s="51"/>
      <c r="H126" s="51"/>
      <c r="I126" s="51"/>
      <c r="J126" s="50">
        <f t="shared" si="10"/>
        <v>12</v>
      </c>
      <c r="K126" s="43"/>
      <c r="L126" s="43"/>
      <c r="M126" s="43"/>
      <c r="O126" s="37"/>
    </row>
    <row r="127" spans="1:15" s="17" customFormat="1" ht="15.75">
      <c r="A127" s="116">
        <v>1855</v>
      </c>
      <c r="B127" s="51"/>
      <c r="C127" s="51"/>
      <c r="D127" s="113">
        <v>0</v>
      </c>
      <c r="E127" s="51"/>
      <c r="F127" s="51"/>
      <c r="G127" s="51"/>
      <c r="H127" s="51"/>
      <c r="I127" s="51"/>
      <c r="J127" s="50">
        <f t="shared" si="10"/>
        <v>0</v>
      </c>
      <c r="K127" s="43"/>
      <c r="L127" s="43"/>
      <c r="M127" s="43"/>
      <c r="O127" s="37"/>
    </row>
    <row r="128" spans="1:15" s="17" customFormat="1" ht="15.75">
      <c r="A128" s="116">
        <v>1854</v>
      </c>
      <c r="B128" s="51"/>
      <c r="C128" s="51"/>
      <c r="D128" s="114">
        <v>4</v>
      </c>
      <c r="E128" s="51"/>
      <c r="F128" s="51"/>
      <c r="G128" s="51"/>
      <c r="H128" s="51"/>
      <c r="I128" s="51"/>
      <c r="J128" s="50">
        <f t="shared" si="10"/>
        <v>4</v>
      </c>
      <c r="K128" s="43"/>
      <c r="L128" s="43"/>
      <c r="M128" s="43"/>
      <c r="O128" s="37"/>
    </row>
    <row r="129" spans="1:15" s="17" customFormat="1" ht="15.75">
      <c r="A129" s="116">
        <v>1853</v>
      </c>
      <c r="B129" s="51"/>
      <c r="C129" s="51"/>
      <c r="D129" s="113">
        <v>0</v>
      </c>
      <c r="E129" s="51"/>
      <c r="F129" s="51"/>
      <c r="G129" s="51"/>
      <c r="H129" s="51"/>
      <c r="I129" s="51"/>
      <c r="J129" s="50">
        <f t="shared" si="10"/>
        <v>0</v>
      </c>
      <c r="K129" s="43"/>
      <c r="L129" s="43"/>
      <c r="M129" s="43"/>
      <c r="O129" s="37"/>
    </row>
    <row r="130" spans="1:15" s="17" customFormat="1" ht="15.75">
      <c r="A130" s="116">
        <v>1851</v>
      </c>
      <c r="B130" s="51"/>
      <c r="C130" s="51"/>
      <c r="D130" s="114">
        <v>12</v>
      </c>
      <c r="E130" s="51"/>
      <c r="F130" s="51"/>
      <c r="G130" s="51"/>
      <c r="H130" s="51"/>
      <c r="I130" s="51"/>
      <c r="J130" s="50">
        <f t="shared" si="10"/>
        <v>12</v>
      </c>
      <c r="K130" s="43"/>
      <c r="L130" s="43"/>
      <c r="M130" s="43"/>
      <c r="O130" s="37"/>
    </row>
    <row r="131" spans="1:15" s="17" customFormat="1" ht="15.75">
      <c r="A131" s="116">
        <v>1850</v>
      </c>
      <c r="B131" s="51"/>
      <c r="C131" s="51"/>
      <c r="D131" s="114">
        <v>12</v>
      </c>
      <c r="E131" s="51"/>
      <c r="F131" s="51"/>
      <c r="G131" s="51"/>
      <c r="H131" s="51"/>
      <c r="I131" s="51"/>
      <c r="J131" s="50">
        <f t="shared" si="10"/>
        <v>12</v>
      </c>
      <c r="K131" s="43"/>
      <c r="L131" s="43"/>
      <c r="M131" s="43"/>
      <c r="O131" s="37"/>
    </row>
    <row r="132" spans="1:15" s="17" customFormat="1" ht="15.75">
      <c r="A132" s="116">
        <v>1849</v>
      </c>
      <c r="B132" s="51"/>
      <c r="C132" s="51"/>
      <c r="D132" s="113">
        <v>0</v>
      </c>
      <c r="E132" s="51"/>
      <c r="F132" s="51"/>
      <c r="G132" s="51"/>
      <c r="H132" s="51"/>
      <c r="I132" s="51"/>
      <c r="J132" s="50">
        <f t="shared" si="10"/>
        <v>0</v>
      </c>
      <c r="K132" s="43"/>
      <c r="L132" s="43"/>
      <c r="M132" s="43"/>
      <c r="O132" s="37"/>
    </row>
    <row r="133" spans="1:15" s="17" customFormat="1" ht="15.75">
      <c r="A133" s="116">
        <v>1846</v>
      </c>
      <c r="B133" s="51"/>
      <c r="C133" s="51"/>
      <c r="D133" s="113">
        <v>0</v>
      </c>
      <c r="E133" s="51"/>
      <c r="F133" s="51"/>
      <c r="G133" s="51"/>
      <c r="H133" s="51"/>
      <c r="I133" s="51"/>
      <c r="J133" s="50">
        <f t="shared" si="10"/>
        <v>0</v>
      </c>
      <c r="K133" s="43"/>
      <c r="L133" s="43"/>
      <c r="M133" s="43"/>
      <c r="O133" s="37"/>
    </row>
    <row r="134" spans="1:15" s="17" customFormat="1" ht="15.75">
      <c r="A134" s="116">
        <v>1845</v>
      </c>
      <c r="B134" s="51"/>
      <c r="C134" s="51"/>
      <c r="D134" s="113">
        <v>0</v>
      </c>
      <c r="E134" s="51"/>
      <c r="F134" s="51"/>
      <c r="G134" s="51"/>
      <c r="H134" s="51"/>
      <c r="I134" s="51"/>
      <c r="J134" s="50">
        <f t="shared" si="10"/>
        <v>0</v>
      </c>
      <c r="K134" s="43"/>
      <c r="L134" s="43"/>
      <c r="M134" s="43"/>
      <c r="O134" s="37"/>
    </row>
    <row r="135" spans="1:15" s="17" customFormat="1" ht="15.75">
      <c r="A135" s="116">
        <v>1843</v>
      </c>
      <c r="B135" s="51"/>
      <c r="C135" s="51"/>
      <c r="D135" s="114">
        <v>5</v>
      </c>
      <c r="E135" s="51"/>
      <c r="F135" s="51"/>
      <c r="G135" s="51"/>
      <c r="H135" s="51"/>
      <c r="I135" s="51"/>
      <c r="J135" s="50">
        <f t="shared" si="10"/>
        <v>5</v>
      </c>
      <c r="K135" s="43"/>
      <c r="L135" s="43"/>
      <c r="M135" s="43"/>
      <c r="O135" s="37"/>
    </row>
    <row r="136" spans="1:15" s="17" customFormat="1" ht="15.75">
      <c r="A136" s="116">
        <v>1842</v>
      </c>
      <c r="B136" s="51"/>
      <c r="C136" s="51"/>
      <c r="D136" s="114">
        <v>3</v>
      </c>
      <c r="E136" s="51"/>
      <c r="F136" s="51"/>
      <c r="G136" s="51"/>
      <c r="H136" s="51"/>
      <c r="I136" s="51"/>
      <c r="J136" s="50">
        <f t="shared" si="10"/>
        <v>3</v>
      </c>
      <c r="K136" s="43"/>
      <c r="L136" s="43"/>
      <c r="M136" s="43"/>
      <c r="O136" s="37"/>
    </row>
    <row r="137" spans="1:15" s="17" customFormat="1" ht="15.75">
      <c r="A137" s="116">
        <v>1841</v>
      </c>
      <c r="B137" s="51"/>
      <c r="C137" s="51"/>
      <c r="D137" s="114">
        <v>1</v>
      </c>
      <c r="E137" s="51"/>
      <c r="F137" s="51"/>
      <c r="G137" s="51"/>
      <c r="H137" s="51"/>
      <c r="I137" s="51"/>
      <c r="J137" s="50">
        <f t="shared" si="10"/>
        <v>1</v>
      </c>
      <c r="K137" s="43"/>
      <c r="L137" s="43"/>
      <c r="M137" s="43"/>
      <c r="O137" s="37"/>
    </row>
    <row r="138" spans="1:15" s="17" customFormat="1" ht="15.75">
      <c r="A138" s="116">
        <v>1839</v>
      </c>
      <c r="B138" s="51"/>
      <c r="C138" s="51"/>
      <c r="D138" s="114">
        <v>1</v>
      </c>
      <c r="E138" s="51"/>
      <c r="F138" s="51"/>
      <c r="G138" s="51"/>
      <c r="H138" s="51"/>
      <c r="I138" s="51"/>
      <c r="J138" s="50">
        <f t="shared" si="10"/>
        <v>1</v>
      </c>
      <c r="K138" s="43"/>
      <c r="L138" s="43"/>
      <c r="M138" s="43"/>
      <c r="O138" s="37"/>
    </row>
    <row r="139" spans="1:15" s="17" customFormat="1" ht="15.75">
      <c r="A139" s="116">
        <v>1838</v>
      </c>
      <c r="B139" s="51"/>
      <c r="C139" s="51"/>
      <c r="D139" s="113">
        <v>0</v>
      </c>
      <c r="E139" s="51"/>
      <c r="F139" s="51"/>
      <c r="G139" s="51"/>
      <c r="H139" s="51"/>
      <c r="I139" s="51"/>
      <c r="J139" s="50">
        <f t="shared" si="10"/>
        <v>0</v>
      </c>
      <c r="K139" s="43"/>
      <c r="L139" s="43"/>
      <c r="M139" s="43"/>
      <c r="O139" s="37"/>
    </row>
    <row r="140" spans="1:15" s="17" customFormat="1" ht="15.75">
      <c r="A140" s="116">
        <v>1837</v>
      </c>
      <c r="B140" s="51"/>
      <c r="C140" s="51"/>
      <c r="D140" s="114">
        <v>15</v>
      </c>
      <c r="E140" s="51"/>
      <c r="F140" s="51"/>
      <c r="G140" s="51"/>
      <c r="H140" s="51"/>
      <c r="I140" s="51"/>
      <c r="J140" s="50">
        <f t="shared" si="10"/>
        <v>15</v>
      </c>
      <c r="K140" s="43"/>
      <c r="L140" s="43"/>
      <c r="M140" s="43"/>
      <c r="O140" s="37"/>
    </row>
    <row r="141" spans="1:15" s="17" customFormat="1" ht="15.75">
      <c r="A141" s="116">
        <v>1836</v>
      </c>
      <c r="B141" s="51"/>
      <c r="C141" s="51"/>
      <c r="D141" s="114">
        <v>15</v>
      </c>
      <c r="E141" s="51"/>
      <c r="F141" s="51"/>
      <c r="G141" s="51"/>
      <c r="H141" s="51"/>
      <c r="I141" s="51"/>
      <c r="J141" s="50">
        <f t="shared" si="10"/>
        <v>15</v>
      </c>
      <c r="K141" s="43"/>
      <c r="L141" s="43"/>
      <c r="M141" s="43"/>
      <c r="O141" s="37"/>
    </row>
    <row r="142" spans="1:15" s="17" customFormat="1" ht="15.75">
      <c r="A142" s="116">
        <v>1835</v>
      </c>
      <c r="B142" s="51"/>
      <c r="C142" s="51"/>
      <c r="D142" s="114">
        <v>3</v>
      </c>
      <c r="E142" s="51"/>
      <c r="F142" s="51"/>
      <c r="G142" s="51"/>
      <c r="H142" s="51"/>
      <c r="I142" s="51"/>
      <c r="J142" s="50">
        <f t="shared" si="10"/>
        <v>3</v>
      </c>
      <c r="K142" s="43"/>
      <c r="L142" s="43"/>
      <c r="M142" s="43"/>
      <c r="O142" s="37"/>
    </row>
    <row r="143" spans="1:15" s="17" customFormat="1" ht="15.75">
      <c r="A143" s="116">
        <v>1834</v>
      </c>
      <c r="B143" s="51"/>
      <c r="C143" s="51"/>
      <c r="D143" s="114">
        <v>5</v>
      </c>
      <c r="E143" s="51"/>
      <c r="F143" s="51"/>
      <c r="G143" s="51"/>
      <c r="H143" s="51"/>
      <c r="I143" s="51"/>
      <c r="J143" s="50">
        <f t="shared" si="10"/>
        <v>5</v>
      </c>
      <c r="K143" s="43"/>
      <c r="L143" s="43"/>
      <c r="M143" s="43"/>
      <c r="O143" s="37"/>
    </row>
    <row r="144" spans="1:15" s="17" customFormat="1" ht="15.75">
      <c r="A144" s="116">
        <v>1833</v>
      </c>
      <c r="B144" s="51"/>
      <c r="C144" s="51"/>
      <c r="D144" s="114">
        <v>11</v>
      </c>
      <c r="E144" s="51"/>
      <c r="F144" s="51"/>
      <c r="G144" s="51"/>
      <c r="H144" s="51"/>
      <c r="I144" s="51"/>
      <c r="J144" s="50">
        <f t="shared" si="10"/>
        <v>11</v>
      </c>
      <c r="K144" s="43"/>
      <c r="L144" s="43"/>
      <c r="M144" s="43"/>
      <c r="O144" s="37"/>
    </row>
    <row r="145" spans="1:15" s="17" customFormat="1" ht="15.75">
      <c r="A145" s="116">
        <v>1832</v>
      </c>
      <c r="B145" s="51"/>
      <c r="C145" s="51"/>
      <c r="D145" s="113">
        <v>0</v>
      </c>
      <c r="E145" s="51"/>
      <c r="F145" s="51"/>
      <c r="G145" s="51"/>
      <c r="H145" s="51"/>
      <c r="I145" s="51"/>
      <c r="J145" s="50">
        <f t="shared" si="10"/>
        <v>0</v>
      </c>
      <c r="K145" s="43"/>
      <c r="L145" s="43"/>
      <c r="M145" s="43"/>
      <c r="O145" s="37"/>
    </row>
    <row r="146" spans="1:15" s="17" customFormat="1" ht="15.75">
      <c r="A146" s="116">
        <v>1831</v>
      </c>
      <c r="B146" s="51"/>
      <c r="C146" s="51"/>
      <c r="D146" s="113">
        <v>9</v>
      </c>
      <c r="E146" s="51"/>
      <c r="F146" s="51"/>
      <c r="G146" s="51"/>
      <c r="H146" s="51"/>
      <c r="I146" s="51"/>
      <c r="J146" s="50">
        <f t="shared" si="10"/>
        <v>9</v>
      </c>
      <c r="K146" s="43"/>
      <c r="L146" s="43"/>
      <c r="M146" s="43"/>
      <c r="O146" s="37"/>
    </row>
    <row r="147" spans="1:15" s="17" customFormat="1" ht="15.75">
      <c r="A147" s="116">
        <v>1830</v>
      </c>
      <c r="B147" s="51"/>
      <c r="C147" s="51"/>
      <c r="D147" s="114">
        <v>20</v>
      </c>
      <c r="E147" s="51"/>
      <c r="F147" s="51"/>
      <c r="G147" s="51"/>
      <c r="H147" s="51"/>
      <c r="I147" s="51"/>
      <c r="J147" s="50">
        <f t="shared" si="10"/>
        <v>20</v>
      </c>
      <c r="K147" s="43"/>
      <c r="L147" s="43"/>
      <c r="M147" s="43"/>
      <c r="O147" s="37"/>
    </row>
    <row r="148" spans="1:15" s="17" customFormat="1" ht="15.75">
      <c r="A148" s="116">
        <v>1829</v>
      </c>
      <c r="B148" s="51"/>
      <c r="C148" s="51"/>
      <c r="D148" s="114">
        <v>28</v>
      </c>
      <c r="E148" s="51"/>
      <c r="F148" s="51"/>
      <c r="G148" s="51"/>
      <c r="H148" s="51"/>
      <c r="I148" s="51"/>
      <c r="J148" s="50">
        <f t="shared" si="10"/>
        <v>28</v>
      </c>
      <c r="K148" s="43"/>
      <c r="L148" s="43"/>
      <c r="M148" s="43"/>
      <c r="O148" s="37"/>
    </row>
    <row r="149" spans="1:15" s="17" customFormat="1" ht="15.75">
      <c r="A149" s="116">
        <v>1828</v>
      </c>
      <c r="B149" s="51"/>
      <c r="C149" s="51"/>
      <c r="D149" s="114">
        <v>5</v>
      </c>
      <c r="E149" s="51"/>
      <c r="F149" s="51"/>
      <c r="G149" s="51"/>
      <c r="H149" s="51"/>
      <c r="I149" s="51"/>
      <c r="J149" s="50">
        <f t="shared" si="10"/>
        <v>5</v>
      </c>
      <c r="K149" s="43"/>
      <c r="L149" s="43"/>
      <c r="M149" s="43"/>
      <c r="O149" s="37"/>
    </row>
    <row r="150" spans="1:15" s="17" customFormat="1" ht="15.75">
      <c r="A150" s="116">
        <v>1822</v>
      </c>
      <c r="B150" s="51"/>
      <c r="C150" s="51"/>
      <c r="D150" s="114">
        <v>7</v>
      </c>
      <c r="E150" s="51"/>
      <c r="F150" s="51"/>
      <c r="G150" s="51"/>
      <c r="H150" s="51"/>
      <c r="I150" s="51"/>
      <c r="J150" s="50">
        <f t="shared" si="10"/>
        <v>7</v>
      </c>
      <c r="K150" s="43"/>
      <c r="L150" s="43"/>
      <c r="M150" s="43"/>
      <c r="O150" s="37"/>
    </row>
    <row r="151" spans="1:15" s="17" customFormat="1" ht="15.75">
      <c r="A151" s="116">
        <v>1820</v>
      </c>
      <c r="B151" s="51"/>
      <c r="C151" s="51"/>
      <c r="D151" s="113">
        <v>0</v>
      </c>
      <c r="E151" s="51"/>
      <c r="F151" s="51"/>
      <c r="G151" s="51"/>
      <c r="H151" s="51"/>
      <c r="I151" s="51"/>
      <c r="J151" s="50">
        <f t="shared" si="10"/>
        <v>0</v>
      </c>
      <c r="K151" s="43"/>
      <c r="L151" s="43"/>
      <c r="M151" s="43"/>
      <c r="O151" s="37"/>
    </row>
    <row r="152" spans="1:15" s="17" customFormat="1" ht="15.75">
      <c r="A152" s="116">
        <v>1818</v>
      </c>
      <c r="B152" s="51"/>
      <c r="C152" s="51"/>
      <c r="D152" s="113">
        <v>0</v>
      </c>
      <c r="E152" s="51"/>
      <c r="F152" s="51"/>
      <c r="G152" s="51"/>
      <c r="H152" s="51"/>
      <c r="I152" s="51"/>
      <c r="J152" s="50">
        <f t="shared" si="10"/>
        <v>0</v>
      </c>
      <c r="K152" s="43"/>
      <c r="L152" s="43"/>
      <c r="M152" s="43"/>
      <c r="O152" s="37"/>
    </row>
    <row r="153" spans="1:15" s="17" customFormat="1" ht="15.75">
      <c r="A153" s="116">
        <v>1817</v>
      </c>
      <c r="B153" s="51"/>
      <c r="C153" s="51"/>
      <c r="D153" s="113">
        <v>0</v>
      </c>
      <c r="E153" s="51"/>
      <c r="F153" s="51"/>
      <c r="G153" s="51"/>
      <c r="H153" s="51"/>
      <c r="I153" s="51"/>
      <c r="J153" s="50">
        <f t="shared" si="10"/>
        <v>0</v>
      </c>
      <c r="K153" s="43"/>
      <c r="L153" s="43"/>
      <c r="M153" s="43"/>
      <c r="O153" s="37"/>
    </row>
    <row r="154" spans="1:15" s="17" customFormat="1" ht="15.75" hidden="1">
      <c r="A154" s="116"/>
      <c r="B154" s="51"/>
      <c r="C154" s="51"/>
      <c r="D154" s="51"/>
      <c r="E154" s="51"/>
      <c r="F154" s="51"/>
      <c r="G154" s="51"/>
      <c r="H154" s="51"/>
      <c r="I154" s="51"/>
      <c r="J154" s="50">
        <f t="shared" si="10"/>
        <v>0</v>
      </c>
      <c r="K154" s="43"/>
      <c r="L154" s="43"/>
      <c r="M154" s="43"/>
      <c r="O154" s="37"/>
    </row>
    <row r="155" spans="1:15" s="17" customFormat="1" ht="15.75">
      <c r="A155" s="117">
        <v>1717</v>
      </c>
      <c r="B155" s="118"/>
      <c r="C155" s="118"/>
      <c r="D155" s="119"/>
      <c r="E155" s="118"/>
      <c r="F155" s="118"/>
      <c r="G155" s="118"/>
      <c r="H155" s="118"/>
      <c r="I155" s="118"/>
      <c r="J155" s="118"/>
      <c r="K155" s="57"/>
      <c r="L155" s="57"/>
      <c r="M155" s="57"/>
      <c r="O155" s="37"/>
    </row>
    <row r="156" spans="1:15" s="17" customFormat="1" ht="15" customHeight="1">
      <c r="A156" s="120"/>
      <c r="B156" s="105"/>
      <c r="C156" s="105"/>
      <c r="D156" s="105"/>
      <c r="E156" s="105"/>
      <c r="F156" s="105"/>
      <c r="G156" s="105"/>
      <c r="H156" s="105"/>
      <c r="I156" s="105"/>
      <c r="J156" s="105"/>
      <c r="K156" s="61"/>
      <c r="L156" s="61"/>
      <c r="M156" s="61"/>
      <c r="O156" s="37"/>
    </row>
    <row r="157" spans="1:15" s="17" customFormat="1" ht="15" customHeight="1">
      <c r="A157" s="116" t="s">
        <v>28</v>
      </c>
      <c r="B157" s="51">
        <f aca="true" t="shared" si="11" ref="B157:I157">SUM(B4:B155)</f>
        <v>87</v>
      </c>
      <c r="C157" s="51">
        <f t="shared" si="11"/>
        <v>448</v>
      </c>
      <c r="D157" s="51">
        <f t="shared" si="11"/>
        <v>409</v>
      </c>
      <c r="E157" s="51">
        <f t="shared" si="11"/>
        <v>4250</v>
      </c>
      <c r="F157" s="51">
        <f t="shared" si="11"/>
        <v>14</v>
      </c>
      <c r="G157" s="51">
        <f t="shared" si="11"/>
        <v>317</v>
      </c>
      <c r="H157" s="51">
        <f t="shared" si="11"/>
        <v>422</v>
      </c>
      <c r="I157" s="51">
        <f t="shared" si="11"/>
        <v>36</v>
      </c>
      <c r="J157" s="50">
        <f>SUM(B157:I157)</f>
        <v>5983</v>
      </c>
      <c r="K157" s="215" t="s">
        <v>14</v>
      </c>
      <c r="L157" s="215"/>
      <c r="M157" s="121">
        <f>AVERAGE(M4:M102)</f>
        <v>0.5277777777777777</v>
      </c>
      <c r="O157" s="37"/>
    </row>
    <row r="158" spans="1:15" s="17" customFormat="1" ht="19.5" customHeight="1" thickBot="1">
      <c r="A158" s="122"/>
      <c r="B158" s="123"/>
      <c r="C158" s="123"/>
      <c r="D158" s="123"/>
      <c r="E158" s="123"/>
      <c r="F158" s="123"/>
      <c r="G158" s="123"/>
      <c r="H158" s="123"/>
      <c r="I158" s="123"/>
      <c r="J158" s="123"/>
      <c r="K158" s="124" t="s">
        <v>52</v>
      </c>
      <c r="L158" s="54"/>
      <c r="M158" s="54"/>
      <c r="O158" s="37"/>
    </row>
    <row r="159" spans="1:13" ht="16.5" thickTop="1">
      <c r="A159" s="70"/>
      <c r="B159" s="70"/>
      <c r="C159" s="74"/>
      <c r="D159" s="74"/>
      <c r="E159" s="74"/>
      <c r="F159" s="70"/>
      <c r="G159" s="70"/>
      <c r="H159" s="70"/>
      <c r="I159" s="70"/>
      <c r="J159" s="70"/>
      <c r="K159" s="69"/>
      <c r="L159" s="69"/>
      <c r="M159" s="70"/>
    </row>
    <row r="160" spans="1:13" ht="60.75" customHeight="1">
      <c r="A160" s="216" t="s">
        <v>84</v>
      </c>
      <c r="B160" s="216"/>
      <c r="C160" s="216"/>
      <c r="D160" s="216"/>
      <c r="E160" s="216"/>
      <c r="F160" s="216"/>
      <c r="G160" s="216"/>
      <c r="H160" s="216"/>
      <c r="I160" s="216"/>
      <c r="J160" s="216"/>
      <c r="K160" s="216"/>
      <c r="L160" s="216"/>
      <c r="M160" s="216"/>
    </row>
    <row r="161" spans="1:13" ht="15.75">
      <c r="A161" s="222"/>
      <c r="B161" s="222"/>
      <c r="C161" s="222"/>
      <c r="D161" s="222"/>
      <c r="E161" s="222"/>
      <c r="F161" s="222"/>
      <c r="G161" s="222"/>
      <c r="H161" s="222"/>
      <c r="I161" s="222"/>
      <c r="J161" s="222"/>
      <c r="K161" s="222"/>
      <c r="L161" s="222"/>
      <c r="M161" s="222"/>
    </row>
    <row r="162" spans="1:13" ht="15.75">
      <c r="A162" s="212" t="s">
        <v>78</v>
      </c>
      <c r="B162" s="212"/>
      <c r="C162" s="212"/>
      <c r="D162" s="212"/>
      <c r="E162" s="212"/>
      <c r="F162" s="212"/>
      <c r="G162" s="212"/>
      <c r="H162" s="212"/>
      <c r="I162" s="212"/>
      <c r="J162" s="212"/>
      <c r="K162" s="212"/>
      <c r="L162" s="212"/>
      <c r="M162" s="212"/>
    </row>
    <row r="163" spans="1:13" ht="15.75">
      <c r="A163" s="215"/>
      <c r="B163" s="215"/>
      <c r="C163" s="215"/>
      <c r="D163" s="215"/>
      <c r="E163" s="215"/>
      <c r="F163" s="215"/>
      <c r="G163" s="215"/>
      <c r="H163" s="215"/>
      <c r="I163" s="215"/>
      <c r="J163" s="215"/>
      <c r="K163" s="215"/>
      <c r="L163" s="215"/>
      <c r="M163" s="215"/>
    </row>
    <row r="164" spans="1:13" ht="15.75">
      <c r="A164" s="212" t="s">
        <v>76</v>
      </c>
      <c r="B164" s="212"/>
      <c r="C164" s="212"/>
      <c r="D164" s="212"/>
      <c r="E164" s="212"/>
      <c r="F164" s="212"/>
      <c r="G164" s="212"/>
      <c r="H164" s="212"/>
      <c r="I164" s="212"/>
      <c r="J164" s="212"/>
      <c r="K164" s="212"/>
      <c r="L164" s="212"/>
      <c r="M164" s="212"/>
    </row>
    <row r="165" spans="1:13" ht="15.75">
      <c r="A165" s="215"/>
      <c r="B165" s="215"/>
      <c r="C165" s="215"/>
      <c r="D165" s="215"/>
      <c r="E165" s="215"/>
      <c r="F165" s="215"/>
      <c r="G165" s="215"/>
      <c r="H165" s="215"/>
      <c r="I165" s="215"/>
      <c r="J165" s="215"/>
      <c r="K165" s="215"/>
      <c r="L165" s="215"/>
      <c r="M165" s="215"/>
    </row>
    <row r="166" spans="1:13" ht="15.75">
      <c r="A166" s="212" t="s">
        <v>79</v>
      </c>
      <c r="B166" s="212"/>
      <c r="C166" s="212"/>
      <c r="D166" s="212"/>
      <c r="E166" s="212"/>
      <c r="F166" s="212"/>
      <c r="G166" s="212"/>
      <c r="H166" s="212"/>
      <c r="I166" s="212"/>
      <c r="J166" s="212"/>
      <c r="K166" s="212"/>
      <c r="L166" s="212"/>
      <c r="M166" s="212"/>
    </row>
    <row r="167" spans="1:13" ht="15.75">
      <c r="A167" s="215"/>
      <c r="B167" s="215"/>
      <c r="C167" s="215"/>
      <c r="D167" s="215"/>
      <c r="E167" s="215"/>
      <c r="F167" s="215"/>
      <c r="G167" s="215"/>
      <c r="H167" s="215"/>
      <c r="I167" s="215"/>
      <c r="J167" s="215"/>
      <c r="K167" s="215"/>
      <c r="L167" s="215"/>
      <c r="M167" s="215"/>
    </row>
    <row r="168" spans="1:13" ht="15.75">
      <c r="A168" s="212" t="s">
        <v>80</v>
      </c>
      <c r="B168" s="212"/>
      <c r="C168" s="212"/>
      <c r="D168" s="212"/>
      <c r="E168" s="212"/>
      <c r="F168" s="212"/>
      <c r="G168" s="212"/>
      <c r="H168" s="212"/>
      <c r="I168" s="212"/>
      <c r="J168" s="212"/>
      <c r="K168" s="212"/>
      <c r="L168" s="212"/>
      <c r="M168" s="212"/>
    </row>
    <row r="169" spans="1:13" ht="15.75">
      <c r="A169" s="212"/>
      <c r="B169" s="212"/>
      <c r="C169" s="212"/>
      <c r="D169" s="212"/>
      <c r="E169" s="212"/>
      <c r="F169" s="212"/>
      <c r="G169" s="212"/>
      <c r="H169" s="212"/>
      <c r="I169" s="212"/>
      <c r="J169" s="212"/>
      <c r="K169" s="212"/>
      <c r="L169" s="212"/>
      <c r="M169" s="212"/>
    </row>
    <row r="170" spans="1:13" ht="15.75">
      <c r="A170" s="212" t="s">
        <v>81</v>
      </c>
      <c r="B170" s="212"/>
      <c r="C170" s="212"/>
      <c r="D170" s="212"/>
      <c r="E170" s="212"/>
      <c r="F170" s="212"/>
      <c r="G170" s="212"/>
      <c r="H170" s="212"/>
      <c r="I170" s="212"/>
      <c r="J170" s="212"/>
      <c r="K170" s="212"/>
      <c r="L170" s="212"/>
      <c r="M170" s="212"/>
    </row>
    <row r="171" spans="3:12" ht="12.75">
      <c r="C171" s="16"/>
      <c r="E171" s="2"/>
      <c r="K171" s="20"/>
      <c r="L171"/>
    </row>
    <row r="172" spans="3:12" ht="12.75">
      <c r="C172" s="16"/>
      <c r="E172" s="2"/>
      <c r="K172" s="20"/>
      <c r="L172"/>
    </row>
    <row r="173" spans="3:12" ht="12.75">
      <c r="C173" s="16"/>
      <c r="E173" s="2"/>
      <c r="K173" s="20"/>
      <c r="L173"/>
    </row>
    <row r="174" spans="3:12" ht="12.75">
      <c r="C174" s="16"/>
      <c r="E174" s="2"/>
      <c r="K174" s="20"/>
      <c r="L174"/>
    </row>
    <row r="175" spans="3:12" ht="12.75">
      <c r="C175" s="16"/>
      <c r="E175" s="2"/>
      <c r="K175" s="20"/>
      <c r="L175"/>
    </row>
    <row r="176" spans="3:12" ht="12.75">
      <c r="C176" s="16"/>
      <c r="E176" s="2"/>
      <c r="K176" s="20"/>
      <c r="L176"/>
    </row>
    <row r="177" spans="3:12" ht="12.75">
      <c r="C177" s="16"/>
      <c r="E177" s="2"/>
      <c r="K177" s="20"/>
      <c r="L177"/>
    </row>
    <row r="178" spans="3:12" ht="12.75">
      <c r="C178" s="16"/>
      <c r="E178" s="2"/>
      <c r="K178" s="20"/>
      <c r="L178"/>
    </row>
    <row r="179" spans="3:12" ht="12.75">
      <c r="C179" s="16"/>
      <c r="E179" s="2"/>
      <c r="K179" s="20"/>
      <c r="L179"/>
    </row>
    <row r="180" spans="3:12" ht="12.75">
      <c r="C180" s="16"/>
      <c r="E180" s="2"/>
      <c r="K180" s="20"/>
      <c r="L180"/>
    </row>
    <row r="181" spans="3:12" ht="12.75">
      <c r="C181" s="16"/>
      <c r="E181" s="2"/>
      <c r="K181" s="20"/>
      <c r="L181"/>
    </row>
    <row r="182" spans="3:12" ht="12.75">
      <c r="C182" s="16"/>
      <c r="E182" s="2"/>
      <c r="K182" s="20"/>
      <c r="L182"/>
    </row>
    <row r="183" spans="3:12" ht="12.75">
      <c r="C183" s="16"/>
      <c r="E183" s="2"/>
      <c r="K183" s="20"/>
      <c r="L183"/>
    </row>
    <row r="184" spans="3:12" ht="12.75">
      <c r="C184" s="16"/>
      <c r="E184" s="2"/>
      <c r="K184" s="20"/>
      <c r="L184"/>
    </row>
    <row r="185" spans="3:12" ht="12.75">
      <c r="C185" s="16"/>
      <c r="E185" s="2"/>
      <c r="K185" s="20"/>
      <c r="L185"/>
    </row>
    <row r="186" spans="3:12" ht="12.75">
      <c r="C186" s="16"/>
      <c r="E186" s="2"/>
      <c r="K186" s="20"/>
      <c r="L186"/>
    </row>
    <row r="187" spans="3:12" ht="12.75">
      <c r="C187" s="16"/>
      <c r="E187" s="2"/>
      <c r="K187" s="20"/>
      <c r="L187"/>
    </row>
    <row r="188" spans="3:12" ht="12.75">
      <c r="C188" s="16"/>
      <c r="E188" s="2"/>
      <c r="K188" s="20"/>
      <c r="L188"/>
    </row>
    <row r="189" spans="3:12" ht="12.75">
      <c r="C189" s="16"/>
      <c r="E189" s="2"/>
      <c r="K189" s="20"/>
      <c r="L189"/>
    </row>
    <row r="190" spans="3:12" ht="12.75">
      <c r="C190" s="16"/>
      <c r="E190" s="2"/>
      <c r="K190" s="20"/>
      <c r="L190"/>
    </row>
    <row r="191" spans="3:12" ht="12.75">
      <c r="C191" s="16"/>
      <c r="E191" s="2"/>
      <c r="K191" s="20"/>
      <c r="L191"/>
    </row>
    <row r="192" spans="3:12" ht="12.75">
      <c r="C192" s="16"/>
      <c r="E192" s="2"/>
      <c r="K192" s="20"/>
      <c r="L192"/>
    </row>
    <row r="193" spans="3:12" ht="12.75">
      <c r="C193" s="16"/>
      <c r="E193" s="2"/>
      <c r="K193" s="20"/>
      <c r="L193"/>
    </row>
    <row r="194" spans="3:12" ht="12.75">
      <c r="C194" s="16"/>
      <c r="E194" s="2"/>
      <c r="K194" s="20"/>
      <c r="L194"/>
    </row>
    <row r="195" spans="3:12" ht="12.75">
      <c r="C195" s="16"/>
      <c r="E195" s="2"/>
      <c r="K195" s="20"/>
      <c r="L195"/>
    </row>
    <row r="196" spans="3:12" ht="12.75">
      <c r="C196" s="16"/>
      <c r="E196" s="2"/>
      <c r="K196" s="20"/>
      <c r="L196"/>
    </row>
    <row r="197" spans="3:12" ht="12.75">
      <c r="C197" s="16"/>
      <c r="E197"/>
      <c r="K197" s="20"/>
      <c r="L197"/>
    </row>
    <row r="198" spans="3:12" ht="12.75">
      <c r="C198" s="16"/>
      <c r="E198"/>
      <c r="K198" s="20"/>
      <c r="L198"/>
    </row>
    <row r="199" spans="3:12" ht="12.75">
      <c r="C199" s="16"/>
      <c r="E199"/>
      <c r="K199" s="20"/>
      <c r="L199"/>
    </row>
    <row r="200" spans="3:12" ht="12.75">
      <c r="C200" s="16"/>
      <c r="E200"/>
      <c r="K200" s="20"/>
      <c r="L200"/>
    </row>
    <row r="201" spans="3:12" ht="12.75">
      <c r="C201" s="16"/>
      <c r="E201"/>
      <c r="K201" s="20"/>
      <c r="L201"/>
    </row>
    <row r="202" spans="3:12" ht="12.75">
      <c r="C202" s="16"/>
      <c r="E202"/>
      <c r="K202" s="20"/>
      <c r="L202"/>
    </row>
    <row r="203" spans="5:12" ht="12.75">
      <c r="E203"/>
      <c r="K203" s="20"/>
      <c r="L203"/>
    </row>
    <row r="204" spans="3:12" ht="12.75">
      <c r="C204"/>
      <c r="D204"/>
      <c r="E204"/>
      <c r="K204" s="20"/>
      <c r="L204"/>
    </row>
    <row r="205" spans="3:12" ht="12.75">
      <c r="C205"/>
      <c r="D205"/>
      <c r="E205"/>
      <c r="K205" s="20"/>
      <c r="L205"/>
    </row>
    <row r="206" spans="3:12" ht="12.75">
      <c r="C206"/>
      <c r="D206"/>
      <c r="E206"/>
      <c r="K206" s="20"/>
      <c r="L206"/>
    </row>
    <row r="207" spans="3:12" ht="12.75">
      <c r="C207"/>
      <c r="D207"/>
      <c r="E207"/>
      <c r="K207" s="20"/>
      <c r="L207"/>
    </row>
    <row r="208" spans="3:12" ht="12.75">
      <c r="C208"/>
      <c r="D208"/>
      <c r="E208"/>
      <c r="K208" s="20"/>
      <c r="L208"/>
    </row>
    <row r="209" spans="3:12" ht="12.75">
      <c r="C209"/>
      <c r="D209"/>
      <c r="E209"/>
      <c r="K209" s="20"/>
      <c r="L209"/>
    </row>
    <row r="210" spans="3:12" ht="12.75">
      <c r="C210"/>
      <c r="D210"/>
      <c r="E210"/>
      <c r="K210" s="20"/>
      <c r="L210"/>
    </row>
    <row r="211" spans="3:12" ht="12.75">
      <c r="C211"/>
      <c r="D211"/>
      <c r="E211"/>
      <c r="K211" s="20"/>
      <c r="L211"/>
    </row>
    <row r="212" spans="3:12" ht="12.75">
      <c r="C212"/>
      <c r="D212"/>
      <c r="E212"/>
      <c r="K212" s="20"/>
      <c r="L212"/>
    </row>
    <row r="213" spans="3:12" ht="12.75">
      <c r="C213"/>
      <c r="D213"/>
      <c r="E213"/>
      <c r="K213" s="20"/>
      <c r="L213"/>
    </row>
    <row r="214" spans="3:12" ht="12.75">
      <c r="C214"/>
      <c r="D214"/>
      <c r="E214"/>
      <c r="K214" s="20"/>
      <c r="L214"/>
    </row>
    <row r="215" spans="3:12" ht="12.75">
      <c r="C215"/>
      <c r="D215"/>
      <c r="E215"/>
      <c r="K215" s="20"/>
      <c r="L215"/>
    </row>
    <row r="216" spans="3:12" ht="12.75">
      <c r="C216"/>
      <c r="D216"/>
      <c r="E216"/>
      <c r="K216" s="20"/>
      <c r="L216"/>
    </row>
    <row r="217" spans="3:12" ht="12.75">
      <c r="C217"/>
      <c r="D217"/>
      <c r="E217"/>
      <c r="K217" s="20"/>
      <c r="L217"/>
    </row>
    <row r="218" spans="3:12" ht="12.75">
      <c r="C218"/>
      <c r="D218"/>
      <c r="E218"/>
      <c r="K218" s="20"/>
      <c r="L218"/>
    </row>
    <row r="219" spans="3:12" ht="12.75">
      <c r="C219"/>
      <c r="D219"/>
      <c r="E219"/>
      <c r="K219" s="20"/>
      <c r="L219"/>
    </row>
    <row r="220" spans="3:12" ht="12.75">
      <c r="C220"/>
      <c r="D220"/>
      <c r="E220"/>
      <c r="K220" s="20"/>
      <c r="L220"/>
    </row>
    <row r="221" spans="3:12" ht="12.75">
      <c r="C221"/>
      <c r="D221"/>
      <c r="E221"/>
      <c r="K221" s="20"/>
      <c r="L221"/>
    </row>
    <row r="222" spans="3:12" ht="12.75">
      <c r="C222"/>
      <c r="D222"/>
      <c r="E222"/>
      <c r="K222" s="20"/>
      <c r="L222"/>
    </row>
    <row r="223" spans="3:12" ht="12.75">
      <c r="C223"/>
      <c r="D223"/>
      <c r="E223"/>
      <c r="K223" s="20"/>
      <c r="L223"/>
    </row>
  </sheetData>
  <sheetProtection/>
  <mergeCells count="19">
    <mergeCell ref="A166:M166"/>
    <mergeCell ref="A167:M167"/>
    <mergeCell ref="A168:M168"/>
    <mergeCell ref="A169:M169"/>
    <mergeCell ref="A170:M170"/>
    <mergeCell ref="A160:M160"/>
    <mergeCell ref="A161:M161"/>
    <mergeCell ref="A162:M162"/>
    <mergeCell ref="A163:M163"/>
    <mergeCell ref="A164:M164"/>
    <mergeCell ref="A165:M165"/>
    <mergeCell ref="K157:L157"/>
    <mergeCell ref="A1:M1"/>
    <mergeCell ref="K2:L2"/>
    <mergeCell ref="M2:M3"/>
    <mergeCell ref="J2:J3"/>
    <mergeCell ref="A2:A3"/>
    <mergeCell ref="B2:I2"/>
  </mergeCells>
  <printOptions/>
  <pageMargins left="0.7500000000000001" right="0.7500000000000001" top="1" bottom="1" header="0.5" footer="0.5"/>
  <pageSetup fitToHeight="4" fitToWidth="1" orientation="landscape" scale="68"/>
</worksheet>
</file>

<file path=xl/worksheets/sheet6.xml><?xml version="1.0" encoding="utf-8"?>
<worksheet xmlns="http://schemas.openxmlformats.org/spreadsheetml/2006/main" xmlns:r="http://schemas.openxmlformats.org/officeDocument/2006/relationships">
  <sheetPr>
    <pageSetUpPr fitToPage="1"/>
  </sheetPr>
  <dimension ref="A1:Q174"/>
  <sheetViews>
    <sheetView zoomScale="125" zoomScaleNormal="125" zoomScalePageLayoutView="0" workbookViewId="0" topLeftCell="A1">
      <selection activeCell="A1" sqref="A1:M1"/>
    </sheetView>
  </sheetViews>
  <sheetFormatPr defaultColWidth="8.8515625" defaultRowHeight="12.75"/>
  <cols>
    <col min="1" max="1" width="12.00390625" style="0" customWidth="1"/>
    <col min="2" max="2" width="9.8515625" style="0" customWidth="1"/>
    <col min="3" max="3" width="9.8515625" style="2" customWidth="1"/>
    <col min="4" max="4" width="7.00390625" style="14" customWidth="1"/>
    <col min="5" max="5" width="6.421875" style="0" customWidth="1"/>
    <col min="6" max="7" width="9.8515625" style="0" customWidth="1"/>
    <col min="8" max="8" width="11.8515625" style="0" customWidth="1"/>
    <col min="9" max="9" width="13.7109375" style="0" customWidth="1"/>
    <col min="10" max="10" width="14.28125" style="4" customWidth="1"/>
    <col min="11" max="11" width="10.421875" style="0" customWidth="1"/>
    <col min="12" max="12" width="8.8515625" style="0" customWidth="1"/>
    <col min="13" max="13" width="13.140625" style="0" customWidth="1"/>
  </cols>
  <sheetData>
    <row r="1" spans="1:13" s="14" customFormat="1" ht="33.75" customHeight="1" thickBot="1">
      <c r="A1" s="213" t="s">
        <v>106</v>
      </c>
      <c r="B1" s="213"/>
      <c r="C1" s="213"/>
      <c r="D1" s="213"/>
      <c r="E1" s="213"/>
      <c r="F1" s="213"/>
      <c r="G1" s="213"/>
      <c r="H1" s="213"/>
      <c r="I1" s="213"/>
      <c r="J1" s="213"/>
      <c r="K1" s="213"/>
      <c r="L1" s="213"/>
      <c r="M1" s="213"/>
    </row>
    <row r="2" spans="1:17" s="14" customFormat="1" ht="21" customHeight="1" thickTop="1">
      <c r="A2" s="226" t="s">
        <v>0</v>
      </c>
      <c r="B2" s="197" t="s">
        <v>34</v>
      </c>
      <c r="C2" s="197"/>
      <c r="D2" s="197"/>
      <c r="E2" s="197"/>
      <c r="F2" s="197"/>
      <c r="G2" s="197"/>
      <c r="H2" s="197"/>
      <c r="I2" s="197"/>
      <c r="J2" s="209" t="s">
        <v>44</v>
      </c>
      <c r="K2" s="208" t="s">
        <v>22</v>
      </c>
      <c r="L2" s="208"/>
      <c r="M2" s="209" t="s">
        <v>43</v>
      </c>
      <c r="N2" s="202"/>
      <c r="O2" s="23"/>
      <c r="P2" s="23"/>
      <c r="Q2" s="23"/>
    </row>
    <row r="3" spans="1:13" s="14" customFormat="1" ht="48" thickBot="1">
      <c r="A3" s="227"/>
      <c r="B3" s="71" t="s">
        <v>38</v>
      </c>
      <c r="C3" s="45" t="s">
        <v>39</v>
      </c>
      <c r="D3" s="93" t="s">
        <v>1</v>
      </c>
      <c r="E3" s="93" t="s">
        <v>3</v>
      </c>
      <c r="F3" s="93" t="s">
        <v>40</v>
      </c>
      <c r="G3" s="93" t="s">
        <v>41</v>
      </c>
      <c r="H3" s="93" t="s">
        <v>4</v>
      </c>
      <c r="I3" s="93" t="s">
        <v>42</v>
      </c>
      <c r="J3" s="210"/>
      <c r="K3" s="68" t="s">
        <v>11</v>
      </c>
      <c r="L3" s="68" t="s">
        <v>27</v>
      </c>
      <c r="M3" s="210"/>
    </row>
    <row r="4" spans="1:14" s="17" customFormat="1" ht="12.75" customHeight="1" thickTop="1">
      <c r="A4" s="73">
        <v>2010</v>
      </c>
      <c r="B4" s="51"/>
      <c r="C4" s="51"/>
      <c r="D4" s="51">
        <v>1</v>
      </c>
      <c r="E4" s="51"/>
      <c r="F4" s="51">
        <v>14</v>
      </c>
      <c r="G4" s="51">
        <v>7</v>
      </c>
      <c r="H4" s="51"/>
      <c r="I4" s="51">
        <v>6</v>
      </c>
      <c r="J4" s="51">
        <f aca="true" t="shared" si="0" ref="J4:J45">SUM(B4:I4)</f>
        <v>28</v>
      </c>
      <c r="K4" s="43">
        <f aca="true" t="shared" si="1" ref="K4:K26">COUNT(B4:I4)</f>
        <v>4</v>
      </c>
      <c r="L4" s="43">
        <v>6</v>
      </c>
      <c r="M4" s="100">
        <f>K4/L4</f>
        <v>0.6666666666666666</v>
      </c>
      <c r="N4" s="189"/>
    </row>
    <row r="5" spans="1:14" s="17" customFormat="1" ht="15.75">
      <c r="A5" s="73">
        <v>2009</v>
      </c>
      <c r="B5" s="51"/>
      <c r="C5" s="51"/>
      <c r="D5" s="51"/>
      <c r="E5" s="51"/>
      <c r="F5" s="51">
        <v>14</v>
      </c>
      <c r="G5" s="51"/>
      <c r="H5" s="51"/>
      <c r="I5" s="51"/>
      <c r="J5" s="51">
        <f t="shared" si="0"/>
        <v>14</v>
      </c>
      <c r="K5" s="43">
        <f t="shared" si="1"/>
        <v>1</v>
      </c>
      <c r="L5" s="43">
        <v>6</v>
      </c>
      <c r="M5" s="100">
        <f aca="true" t="shared" si="2" ref="M5:M68">K5/L5</f>
        <v>0.16666666666666666</v>
      </c>
      <c r="N5" s="189"/>
    </row>
    <row r="6" spans="1:14" s="17" customFormat="1" ht="15.75">
      <c r="A6" s="73">
        <v>2008</v>
      </c>
      <c r="B6" s="51"/>
      <c r="C6" s="51"/>
      <c r="D6" s="51"/>
      <c r="E6" s="51"/>
      <c r="F6" s="51"/>
      <c r="G6" s="51"/>
      <c r="H6" s="51">
        <v>10</v>
      </c>
      <c r="I6" s="51"/>
      <c r="J6" s="51">
        <f t="shared" si="0"/>
        <v>10</v>
      </c>
      <c r="K6" s="43">
        <f t="shared" si="1"/>
        <v>1</v>
      </c>
      <c r="L6" s="43">
        <v>6</v>
      </c>
      <c r="M6" s="100">
        <f t="shared" si="2"/>
        <v>0.16666666666666666</v>
      </c>
      <c r="N6" s="189"/>
    </row>
    <row r="7" spans="1:14" s="17" customFormat="1" ht="15.75">
      <c r="A7" s="73">
        <v>2007</v>
      </c>
      <c r="B7" s="51"/>
      <c r="C7" s="51"/>
      <c r="D7" s="51"/>
      <c r="E7" s="51">
        <v>0</v>
      </c>
      <c r="F7" s="51">
        <v>11</v>
      </c>
      <c r="G7" s="51"/>
      <c r="H7" s="51"/>
      <c r="I7" s="51">
        <v>6</v>
      </c>
      <c r="J7" s="51">
        <f t="shared" si="0"/>
        <v>17</v>
      </c>
      <c r="K7" s="43">
        <f t="shared" si="1"/>
        <v>3</v>
      </c>
      <c r="L7" s="43">
        <v>6</v>
      </c>
      <c r="M7" s="100">
        <f t="shared" si="2"/>
        <v>0.5</v>
      </c>
      <c r="N7" s="189"/>
    </row>
    <row r="8" spans="1:14" s="17" customFormat="1" ht="15.75">
      <c r="A8" s="73">
        <v>2006</v>
      </c>
      <c r="B8" s="51"/>
      <c r="C8" s="51"/>
      <c r="D8" s="51">
        <v>25</v>
      </c>
      <c r="E8" s="51">
        <v>1</v>
      </c>
      <c r="F8" s="51">
        <v>9</v>
      </c>
      <c r="G8" s="51">
        <v>2</v>
      </c>
      <c r="H8" s="51">
        <v>15</v>
      </c>
      <c r="I8" s="51">
        <v>9</v>
      </c>
      <c r="J8" s="51">
        <f t="shared" si="0"/>
        <v>61</v>
      </c>
      <c r="K8" s="43">
        <f t="shared" si="1"/>
        <v>6</v>
      </c>
      <c r="L8" s="43">
        <v>6</v>
      </c>
      <c r="M8" s="100">
        <f t="shared" si="2"/>
        <v>1</v>
      </c>
      <c r="N8" s="189"/>
    </row>
    <row r="9" spans="1:16" s="17" customFormat="1" ht="15.75">
      <c r="A9" s="73">
        <v>2005</v>
      </c>
      <c r="B9" s="51"/>
      <c r="C9" s="51"/>
      <c r="D9" s="51">
        <v>6</v>
      </c>
      <c r="E9" s="51"/>
      <c r="F9" s="51">
        <v>10</v>
      </c>
      <c r="G9" s="51">
        <v>6</v>
      </c>
      <c r="H9" s="51"/>
      <c r="I9" s="51"/>
      <c r="J9" s="51">
        <f t="shared" si="0"/>
        <v>22</v>
      </c>
      <c r="K9" s="43">
        <f t="shared" si="1"/>
        <v>3</v>
      </c>
      <c r="L9" s="43">
        <v>6</v>
      </c>
      <c r="M9" s="100">
        <f t="shared" si="2"/>
        <v>0.5</v>
      </c>
      <c r="N9" s="189"/>
      <c r="P9" s="200"/>
    </row>
    <row r="10" spans="1:14" s="17" customFormat="1" ht="15.75">
      <c r="A10" s="73">
        <v>2004</v>
      </c>
      <c r="B10" s="51"/>
      <c r="C10" s="51"/>
      <c r="D10" s="51"/>
      <c r="E10" s="51">
        <v>2</v>
      </c>
      <c r="F10" s="51"/>
      <c r="G10" s="51">
        <v>4</v>
      </c>
      <c r="H10" s="51"/>
      <c r="I10" s="51">
        <v>0</v>
      </c>
      <c r="J10" s="51">
        <f t="shared" si="0"/>
        <v>6</v>
      </c>
      <c r="K10" s="43">
        <f t="shared" si="1"/>
        <v>3</v>
      </c>
      <c r="L10" s="43">
        <v>6</v>
      </c>
      <c r="M10" s="100">
        <f t="shared" si="2"/>
        <v>0.5</v>
      </c>
      <c r="N10" s="189"/>
    </row>
    <row r="11" spans="1:14" s="17" customFormat="1" ht="15.75">
      <c r="A11" s="73">
        <v>2003</v>
      </c>
      <c r="B11" s="51"/>
      <c r="C11" s="51"/>
      <c r="D11" s="51">
        <v>1</v>
      </c>
      <c r="E11" s="51">
        <v>0</v>
      </c>
      <c r="F11" s="51">
        <v>1</v>
      </c>
      <c r="G11" s="51">
        <v>7</v>
      </c>
      <c r="H11" s="51">
        <v>15</v>
      </c>
      <c r="I11" s="51">
        <v>1</v>
      </c>
      <c r="J11" s="51">
        <f t="shared" si="0"/>
        <v>25</v>
      </c>
      <c r="K11" s="43">
        <f t="shared" si="1"/>
        <v>6</v>
      </c>
      <c r="L11" s="43">
        <v>6</v>
      </c>
      <c r="M11" s="100">
        <f t="shared" si="2"/>
        <v>1</v>
      </c>
      <c r="N11" s="189"/>
    </row>
    <row r="12" spans="1:14" s="17" customFormat="1" ht="15.75">
      <c r="A12" s="73">
        <v>2002</v>
      </c>
      <c r="B12" s="51"/>
      <c r="C12" s="51"/>
      <c r="D12" s="51">
        <v>5</v>
      </c>
      <c r="E12" s="51">
        <v>0</v>
      </c>
      <c r="F12" s="51">
        <v>1</v>
      </c>
      <c r="G12" s="51">
        <v>4</v>
      </c>
      <c r="H12" s="51">
        <v>9</v>
      </c>
      <c r="I12" s="51">
        <v>33</v>
      </c>
      <c r="J12" s="51">
        <f t="shared" si="0"/>
        <v>52</v>
      </c>
      <c r="K12" s="43">
        <f t="shared" si="1"/>
        <v>6</v>
      </c>
      <c r="L12" s="43">
        <v>6</v>
      </c>
      <c r="M12" s="100">
        <f t="shared" si="2"/>
        <v>1</v>
      </c>
      <c r="N12" s="189"/>
    </row>
    <row r="13" spans="1:14" s="17" customFormat="1" ht="15.75">
      <c r="A13" s="73">
        <v>2001</v>
      </c>
      <c r="B13" s="51"/>
      <c r="C13" s="51"/>
      <c r="D13" s="51">
        <v>10</v>
      </c>
      <c r="E13" s="51">
        <v>1</v>
      </c>
      <c r="F13" s="51">
        <v>7</v>
      </c>
      <c r="G13" s="51">
        <v>0</v>
      </c>
      <c r="H13" s="51">
        <v>19</v>
      </c>
      <c r="I13" s="51">
        <v>1</v>
      </c>
      <c r="J13" s="51">
        <f t="shared" si="0"/>
        <v>38</v>
      </c>
      <c r="K13" s="43">
        <f t="shared" si="1"/>
        <v>6</v>
      </c>
      <c r="L13" s="43">
        <v>6</v>
      </c>
      <c r="M13" s="100">
        <f t="shared" si="2"/>
        <v>1</v>
      </c>
      <c r="N13" s="189"/>
    </row>
    <row r="14" spans="1:14" s="17" customFormat="1" ht="15.75">
      <c r="A14" s="73">
        <v>2000</v>
      </c>
      <c r="B14" s="51"/>
      <c r="C14" s="51"/>
      <c r="D14" s="51">
        <v>46</v>
      </c>
      <c r="E14" s="51">
        <v>0</v>
      </c>
      <c r="F14" s="51">
        <v>19</v>
      </c>
      <c r="G14" s="51">
        <v>6</v>
      </c>
      <c r="H14" s="51">
        <v>15</v>
      </c>
      <c r="I14" s="51">
        <v>0</v>
      </c>
      <c r="J14" s="51">
        <f t="shared" si="0"/>
        <v>86</v>
      </c>
      <c r="K14" s="43">
        <f t="shared" si="1"/>
        <v>6</v>
      </c>
      <c r="L14" s="43">
        <v>6</v>
      </c>
      <c r="M14" s="100">
        <f t="shared" si="2"/>
        <v>1</v>
      </c>
      <c r="N14" s="189"/>
    </row>
    <row r="15" spans="1:14" s="17" customFormat="1" ht="15.75">
      <c r="A15" s="73">
        <v>1999</v>
      </c>
      <c r="B15" s="51"/>
      <c r="C15" s="51"/>
      <c r="D15" s="51">
        <v>57</v>
      </c>
      <c r="E15" s="51">
        <v>0</v>
      </c>
      <c r="F15" s="51">
        <v>15</v>
      </c>
      <c r="G15" s="51">
        <v>2</v>
      </c>
      <c r="H15" s="51">
        <v>15</v>
      </c>
      <c r="I15" s="51">
        <v>5</v>
      </c>
      <c r="J15" s="51">
        <f t="shared" si="0"/>
        <v>94</v>
      </c>
      <c r="K15" s="43">
        <f t="shared" si="1"/>
        <v>6</v>
      </c>
      <c r="L15" s="43">
        <v>6</v>
      </c>
      <c r="M15" s="100">
        <f t="shared" si="2"/>
        <v>1</v>
      </c>
      <c r="N15" s="189"/>
    </row>
    <row r="16" spans="1:14" s="17" customFormat="1" ht="15.75">
      <c r="A16" s="73">
        <v>1998</v>
      </c>
      <c r="B16" s="51"/>
      <c r="C16" s="51"/>
      <c r="D16" s="51">
        <v>29</v>
      </c>
      <c r="E16" s="51">
        <v>1</v>
      </c>
      <c r="F16" s="51">
        <v>27</v>
      </c>
      <c r="G16" s="51">
        <v>3</v>
      </c>
      <c r="H16" s="51">
        <v>12</v>
      </c>
      <c r="I16" s="51">
        <v>4</v>
      </c>
      <c r="J16" s="51">
        <f t="shared" si="0"/>
        <v>76</v>
      </c>
      <c r="K16" s="43">
        <f t="shared" si="1"/>
        <v>6</v>
      </c>
      <c r="L16" s="43">
        <v>6</v>
      </c>
      <c r="M16" s="100">
        <f t="shared" si="2"/>
        <v>1</v>
      </c>
      <c r="N16" s="189"/>
    </row>
    <row r="17" spans="1:14" s="17" customFormat="1" ht="15.75">
      <c r="A17" s="77">
        <v>1997</v>
      </c>
      <c r="B17" s="51"/>
      <c r="C17" s="51"/>
      <c r="D17" s="51">
        <v>31</v>
      </c>
      <c r="E17" s="51">
        <v>0</v>
      </c>
      <c r="F17" s="51">
        <v>22</v>
      </c>
      <c r="G17" s="51">
        <v>2</v>
      </c>
      <c r="H17" s="51">
        <v>25</v>
      </c>
      <c r="I17" s="51">
        <v>3</v>
      </c>
      <c r="J17" s="51">
        <f t="shared" si="0"/>
        <v>83</v>
      </c>
      <c r="K17" s="43">
        <f t="shared" si="1"/>
        <v>6</v>
      </c>
      <c r="L17" s="43">
        <v>6</v>
      </c>
      <c r="M17" s="100">
        <f t="shared" si="2"/>
        <v>1</v>
      </c>
      <c r="N17" s="189"/>
    </row>
    <row r="18" spans="1:14" s="17" customFormat="1" ht="15.75">
      <c r="A18" s="77">
        <v>1996</v>
      </c>
      <c r="B18" s="51"/>
      <c r="C18" s="51"/>
      <c r="D18" s="51">
        <v>30</v>
      </c>
      <c r="E18" s="51">
        <v>1</v>
      </c>
      <c r="F18" s="51">
        <v>9</v>
      </c>
      <c r="G18" s="51">
        <v>5</v>
      </c>
      <c r="H18" s="51">
        <v>15</v>
      </c>
      <c r="I18" s="51">
        <v>13</v>
      </c>
      <c r="J18" s="51">
        <f t="shared" si="0"/>
        <v>73</v>
      </c>
      <c r="K18" s="43">
        <f t="shared" si="1"/>
        <v>6</v>
      </c>
      <c r="L18" s="43">
        <v>6</v>
      </c>
      <c r="M18" s="100">
        <f t="shared" si="2"/>
        <v>1</v>
      </c>
      <c r="N18" s="189"/>
    </row>
    <row r="19" spans="1:14" s="17" customFormat="1" ht="15.75">
      <c r="A19" s="77">
        <v>1995</v>
      </c>
      <c r="B19" s="51"/>
      <c r="C19" s="51"/>
      <c r="D19" s="51">
        <v>10</v>
      </c>
      <c r="E19" s="51">
        <v>0</v>
      </c>
      <c r="F19" s="51">
        <v>25</v>
      </c>
      <c r="G19" s="51">
        <v>0</v>
      </c>
      <c r="H19" s="51">
        <v>8</v>
      </c>
      <c r="I19" s="51">
        <v>16</v>
      </c>
      <c r="J19" s="51">
        <f t="shared" si="0"/>
        <v>59</v>
      </c>
      <c r="K19" s="43">
        <f t="shared" si="1"/>
        <v>6</v>
      </c>
      <c r="L19" s="43">
        <v>6</v>
      </c>
      <c r="M19" s="100">
        <f t="shared" si="2"/>
        <v>1</v>
      </c>
      <c r="N19" s="189"/>
    </row>
    <row r="20" spans="1:14" s="17" customFormat="1" ht="15.75">
      <c r="A20" s="77">
        <v>1994</v>
      </c>
      <c r="B20" s="51"/>
      <c r="C20" s="51"/>
      <c r="D20" s="51">
        <v>24</v>
      </c>
      <c r="E20" s="51">
        <v>0</v>
      </c>
      <c r="F20" s="51">
        <v>26</v>
      </c>
      <c r="G20" s="51">
        <v>2</v>
      </c>
      <c r="H20" s="51">
        <v>40</v>
      </c>
      <c r="I20" s="51">
        <v>5</v>
      </c>
      <c r="J20" s="51">
        <f t="shared" si="0"/>
        <v>97</v>
      </c>
      <c r="K20" s="43">
        <f t="shared" si="1"/>
        <v>6</v>
      </c>
      <c r="L20" s="43">
        <v>6</v>
      </c>
      <c r="M20" s="100">
        <f t="shared" si="2"/>
        <v>1</v>
      </c>
      <c r="N20" s="189"/>
    </row>
    <row r="21" spans="1:14" s="17" customFormat="1" ht="15.75">
      <c r="A21" s="77">
        <v>1993</v>
      </c>
      <c r="B21" s="51"/>
      <c r="C21" s="51"/>
      <c r="D21" s="51">
        <v>23</v>
      </c>
      <c r="E21" s="51">
        <v>0</v>
      </c>
      <c r="F21" s="51">
        <v>29</v>
      </c>
      <c r="G21" s="51"/>
      <c r="H21" s="51">
        <v>0</v>
      </c>
      <c r="I21" s="51">
        <v>0</v>
      </c>
      <c r="J21" s="51">
        <f t="shared" si="0"/>
        <v>52</v>
      </c>
      <c r="K21" s="43">
        <f t="shared" si="1"/>
        <v>5</v>
      </c>
      <c r="L21" s="43">
        <v>6</v>
      </c>
      <c r="M21" s="100">
        <f t="shared" si="2"/>
        <v>0.8333333333333334</v>
      </c>
      <c r="N21" s="189"/>
    </row>
    <row r="22" spans="1:14" s="17" customFormat="1" ht="15.75">
      <c r="A22" s="77">
        <v>1992</v>
      </c>
      <c r="B22" s="51"/>
      <c r="C22" s="51"/>
      <c r="D22" s="51">
        <v>11</v>
      </c>
      <c r="E22" s="51">
        <v>2</v>
      </c>
      <c r="F22" s="51">
        <v>16</v>
      </c>
      <c r="G22" s="51">
        <v>7</v>
      </c>
      <c r="H22" s="51">
        <v>3</v>
      </c>
      <c r="I22" s="51">
        <v>21</v>
      </c>
      <c r="J22" s="51">
        <f t="shared" si="0"/>
        <v>60</v>
      </c>
      <c r="K22" s="43">
        <f t="shared" si="1"/>
        <v>6</v>
      </c>
      <c r="L22" s="43">
        <v>6</v>
      </c>
      <c r="M22" s="100">
        <f t="shared" si="2"/>
        <v>1</v>
      </c>
      <c r="N22" s="189"/>
    </row>
    <row r="23" spans="1:14" s="17" customFormat="1" ht="15.75">
      <c r="A23" s="77">
        <v>1991</v>
      </c>
      <c r="B23" s="51"/>
      <c r="C23" s="51"/>
      <c r="D23" s="51">
        <v>7</v>
      </c>
      <c r="E23" s="51">
        <v>7</v>
      </c>
      <c r="F23" s="51">
        <v>16</v>
      </c>
      <c r="G23" s="51">
        <v>22</v>
      </c>
      <c r="H23" s="51">
        <v>21</v>
      </c>
      <c r="I23" s="51">
        <v>13</v>
      </c>
      <c r="J23" s="51">
        <f t="shared" si="0"/>
        <v>86</v>
      </c>
      <c r="K23" s="43">
        <f t="shared" si="1"/>
        <v>6</v>
      </c>
      <c r="L23" s="43">
        <v>6</v>
      </c>
      <c r="M23" s="100">
        <f t="shared" si="2"/>
        <v>1</v>
      </c>
      <c r="N23" s="189"/>
    </row>
    <row r="24" spans="1:14" s="17" customFormat="1" ht="15.75">
      <c r="A24" s="77">
        <v>1990</v>
      </c>
      <c r="B24" s="51"/>
      <c r="C24" s="51"/>
      <c r="D24" s="51">
        <v>24</v>
      </c>
      <c r="E24" s="51">
        <v>1</v>
      </c>
      <c r="F24" s="51">
        <v>16</v>
      </c>
      <c r="G24" s="51">
        <v>8</v>
      </c>
      <c r="H24" s="51">
        <v>40</v>
      </c>
      <c r="I24" s="51">
        <v>10</v>
      </c>
      <c r="J24" s="51">
        <f t="shared" si="0"/>
        <v>99</v>
      </c>
      <c r="K24" s="43">
        <f t="shared" si="1"/>
        <v>6</v>
      </c>
      <c r="L24" s="43">
        <v>6</v>
      </c>
      <c r="M24" s="100">
        <f t="shared" si="2"/>
        <v>1</v>
      </c>
      <c r="N24" s="189"/>
    </row>
    <row r="25" spans="1:14" s="17" customFormat="1" ht="15.75">
      <c r="A25" s="77">
        <v>1989</v>
      </c>
      <c r="B25" s="51"/>
      <c r="C25" s="51"/>
      <c r="D25" s="51">
        <v>24</v>
      </c>
      <c r="E25" s="51">
        <v>0</v>
      </c>
      <c r="F25" s="51">
        <v>8</v>
      </c>
      <c r="G25" s="51">
        <v>9</v>
      </c>
      <c r="H25" s="51">
        <v>8</v>
      </c>
      <c r="I25" s="51">
        <v>15</v>
      </c>
      <c r="J25" s="51">
        <f t="shared" si="0"/>
        <v>64</v>
      </c>
      <c r="K25" s="43">
        <f t="shared" si="1"/>
        <v>6</v>
      </c>
      <c r="L25" s="43">
        <v>6</v>
      </c>
      <c r="M25" s="100">
        <f t="shared" si="2"/>
        <v>1</v>
      </c>
      <c r="N25" s="189"/>
    </row>
    <row r="26" spans="1:14" s="17" customFormat="1" ht="15.75">
      <c r="A26" s="77">
        <v>1988</v>
      </c>
      <c r="B26" s="51"/>
      <c r="C26" s="51"/>
      <c r="D26" s="51">
        <v>35</v>
      </c>
      <c r="E26" s="51">
        <v>1</v>
      </c>
      <c r="F26" s="51">
        <v>10</v>
      </c>
      <c r="G26" s="51">
        <v>4</v>
      </c>
      <c r="H26" s="51">
        <v>44</v>
      </c>
      <c r="I26" s="51">
        <v>12</v>
      </c>
      <c r="J26" s="51">
        <f t="shared" si="0"/>
        <v>106</v>
      </c>
      <c r="K26" s="43">
        <f t="shared" si="1"/>
        <v>6</v>
      </c>
      <c r="L26" s="43">
        <v>6</v>
      </c>
      <c r="M26" s="100">
        <f t="shared" si="2"/>
        <v>1</v>
      </c>
      <c r="N26" s="189"/>
    </row>
    <row r="27" spans="1:14" s="17" customFormat="1" ht="15.75">
      <c r="A27" s="77">
        <v>1987</v>
      </c>
      <c r="B27" s="51"/>
      <c r="C27" s="51"/>
      <c r="D27" s="51">
        <v>5</v>
      </c>
      <c r="E27" s="51">
        <v>3</v>
      </c>
      <c r="F27" s="51">
        <v>29</v>
      </c>
      <c r="G27" s="51">
        <v>8</v>
      </c>
      <c r="H27" s="51">
        <v>12</v>
      </c>
      <c r="I27" s="51">
        <v>9</v>
      </c>
      <c r="J27" s="51">
        <f t="shared" si="0"/>
        <v>66</v>
      </c>
      <c r="K27" s="115">
        <f>COUNT(B27:I27)-1</f>
        <v>5</v>
      </c>
      <c r="L27" s="53">
        <v>6</v>
      </c>
      <c r="M27" s="100">
        <f t="shared" si="2"/>
        <v>0.8333333333333334</v>
      </c>
      <c r="N27" s="189"/>
    </row>
    <row r="28" spans="1:14" s="17" customFormat="1" ht="15.75">
      <c r="A28" s="77">
        <v>1986</v>
      </c>
      <c r="B28" s="51"/>
      <c r="C28" s="51"/>
      <c r="D28" s="51"/>
      <c r="E28" s="51">
        <v>0</v>
      </c>
      <c r="F28" s="51">
        <v>4</v>
      </c>
      <c r="G28" s="51">
        <v>4</v>
      </c>
      <c r="H28" s="51">
        <v>0</v>
      </c>
      <c r="I28" s="51">
        <v>9</v>
      </c>
      <c r="J28" s="51">
        <f t="shared" si="0"/>
        <v>17</v>
      </c>
      <c r="K28" s="115">
        <f>COUNT(B28:I28)-1</f>
        <v>4</v>
      </c>
      <c r="L28" s="53">
        <v>6</v>
      </c>
      <c r="M28" s="100">
        <f t="shared" si="2"/>
        <v>0.6666666666666666</v>
      </c>
      <c r="N28" s="189"/>
    </row>
    <row r="29" spans="1:14" s="17" customFormat="1" ht="15.75">
      <c r="A29" s="77">
        <v>1985</v>
      </c>
      <c r="B29" s="51"/>
      <c r="C29" s="51"/>
      <c r="D29" s="51">
        <v>15</v>
      </c>
      <c r="E29" s="51">
        <v>0</v>
      </c>
      <c r="F29" s="51">
        <v>27</v>
      </c>
      <c r="G29" s="51"/>
      <c r="H29" s="51">
        <v>6</v>
      </c>
      <c r="I29" s="51">
        <v>5</v>
      </c>
      <c r="J29" s="51">
        <f t="shared" si="0"/>
        <v>53</v>
      </c>
      <c r="K29" s="115">
        <f>COUNT(B29:I29)-1</f>
        <v>4</v>
      </c>
      <c r="L29" s="53">
        <v>6</v>
      </c>
      <c r="M29" s="100">
        <f t="shared" si="2"/>
        <v>0.6666666666666666</v>
      </c>
      <c r="N29" s="189"/>
    </row>
    <row r="30" spans="1:14" s="17" customFormat="1" ht="15.75">
      <c r="A30" s="77">
        <v>1984</v>
      </c>
      <c r="B30" s="51"/>
      <c r="C30" s="51"/>
      <c r="D30" s="51">
        <v>4</v>
      </c>
      <c r="E30" s="51">
        <v>1</v>
      </c>
      <c r="F30" s="51">
        <v>39</v>
      </c>
      <c r="G30" s="51">
        <v>0</v>
      </c>
      <c r="H30" s="51">
        <v>13</v>
      </c>
      <c r="I30" s="51">
        <v>37</v>
      </c>
      <c r="J30" s="51">
        <f t="shared" si="0"/>
        <v>94</v>
      </c>
      <c r="K30" s="53">
        <f aca="true" t="shared" si="3" ref="K30:K61">COUNT(B30:I30)</f>
        <v>6</v>
      </c>
      <c r="L30" s="53">
        <v>6</v>
      </c>
      <c r="M30" s="100">
        <f t="shared" si="2"/>
        <v>1</v>
      </c>
      <c r="N30" s="189"/>
    </row>
    <row r="31" spans="1:14" s="17" customFormat="1" ht="15.75">
      <c r="A31" s="77">
        <v>1983</v>
      </c>
      <c r="B31" s="51"/>
      <c r="C31" s="51"/>
      <c r="D31" s="51">
        <v>59</v>
      </c>
      <c r="E31" s="51">
        <v>6</v>
      </c>
      <c r="F31" s="51">
        <v>25</v>
      </c>
      <c r="G31" s="51">
        <v>6</v>
      </c>
      <c r="H31" s="51">
        <v>33</v>
      </c>
      <c r="I31" s="51">
        <v>6</v>
      </c>
      <c r="J31" s="51">
        <f t="shared" si="0"/>
        <v>135</v>
      </c>
      <c r="K31" s="53">
        <f t="shared" si="3"/>
        <v>6</v>
      </c>
      <c r="L31" s="53">
        <v>6</v>
      </c>
      <c r="M31" s="100">
        <f t="shared" si="2"/>
        <v>1</v>
      </c>
      <c r="N31" s="189"/>
    </row>
    <row r="32" spans="1:14" s="17" customFormat="1" ht="15.75">
      <c r="A32" s="77">
        <v>1982</v>
      </c>
      <c r="B32" s="51"/>
      <c r="C32" s="51"/>
      <c r="D32" s="51">
        <v>35</v>
      </c>
      <c r="E32" s="51"/>
      <c r="F32" s="51">
        <v>40</v>
      </c>
      <c r="G32" s="51">
        <v>10</v>
      </c>
      <c r="H32" s="51">
        <v>12</v>
      </c>
      <c r="I32" s="51">
        <v>35</v>
      </c>
      <c r="J32" s="51">
        <f t="shared" si="0"/>
        <v>132</v>
      </c>
      <c r="K32" s="53">
        <f t="shared" si="3"/>
        <v>5</v>
      </c>
      <c r="L32" s="53">
        <v>6</v>
      </c>
      <c r="M32" s="100">
        <f t="shared" si="2"/>
        <v>0.8333333333333334</v>
      </c>
      <c r="N32" s="189"/>
    </row>
    <row r="33" spans="1:14" s="17" customFormat="1" ht="15.75">
      <c r="A33" s="77">
        <v>1981</v>
      </c>
      <c r="B33" s="51"/>
      <c r="C33" s="51"/>
      <c r="D33" s="51">
        <v>10</v>
      </c>
      <c r="E33" s="51">
        <v>3</v>
      </c>
      <c r="F33" s="51">
        <v>58</v>
      </c>
      <c r="G33" s="51">
        <v>5</v>
      </c>
      <c r="H33" s="51">
        <v>62</v>
      </c>
      <c r="I33" s="51">
        <v>4</v>
      </c>
      <c r="J33" s="51">
        <f t="shared" si="0"/>
        <v>142</v>
      </c>
      <c r="K33" s="53">
        <f t="shared" si="3"/>
        <v>6</v>
      </c>
      <c r="L33" s="53">
        <v>6</v>
      </c>
      <c r="M33" s="100">
        <f t="shared" si="2"/>
        <v>1</v>
      </c>
      <c r="N33" s="189"/>
    </row>
    <row r="34" spans="1:14" s="17" customFormat="1" ht="15.75">
      <c r="A34" s="77">
        <v>1980</v>
      </c>
      <c r="B34" s="51"/>
      <c r="C34" s="51"/>
      <c r="D34" s="51">
        <v>20</v>
      </c>
      <c r="E34" s="51">
        <v>2</v>
      </c>
      <c r="F34" s="51">
        <v>65</v>
      </c>
      <c r="G34" s="51">
        <v>1</v>
      </c>
      <c r="H34" s="51">
        <v>20</v>
      </c>
      <c r="I34" s="51">
        <v>46</v>
      </c>
      <c r="J34" s="51">
        <f t="shared" si="0"/>
        <v>154</v>
      </c>
      <c r="K34" s="53">
        <f t="shared" si="3"/>
        <v>6</v>
      </c>
      <c r="L34" s="53">
        <v>6</v>
      </c>
      <c r="M34" s="100">
        <f t="shared" si="2"/>
        <v>1</v>
      </c>
      <c r="N34" s="189"/>
    </row>
    <row r="35" spans="1:14" s="17" customFormat="1" ht="15.75">
      <c r="A35" s="77">
        <v>1979</v>
      </c>
      <c r="B35" s="51"/>
      <c r="C35" s="51"/>
      <c r="D35" s="51">
        <v>67</v>
      </c>
      <c r="E35" s="51">
        <v>0</v>
      </c>
      <c r="F35" s="51">
        <v>65</v>
      </c>
      <c r="G35" s="51">
        <v>0</v>
      </c>
      <c r="H35" s="51">
        <v>0</v>
      </c>
      <c r="I35" s="51"/>
      <c r="J35" s="51">
        <f t="shared" si="0"/>
        <v>132</v>
      </c>
      <c r="K35" s="53">
        <f t="shared" si="3"/>
        <v>5</v>
      </c>
      <c r="L35" s="53">
        <v>6</v>
      </c>
      <c r="M35" s="100">
        <f t="shared" si="2"/>
        <v>0.8333333333333334</v>
      </c>
      <c r="N35" s="189"/>
    </row>
    <row r="36" spans="1:14" s="17" customFormat="1" ht="15.75">
      <c r="A36" s="77">
        <v>1978</v>
      </c>
      <c r="B36" s="51"/>
      <c r="C36" s="51"/>
      <c r="D36" s="51">
        <v>66</v>
      </c>
      <c r="E36" s="51">
        <v>7</v>
      </c>
      <c r="F36" s="51">
        <v>12</v>
      </c>
      <c r="G36" s="51">
        <v>4</v>
      </c>
      <c r="H36" s="51">
        <v>33</v>
      </c>
      <c r="I36" s="51">
        <v>12</v>
      </c>
      <c r="J36" s="51">
        <f t="shared" si="0"/>
        <v>134</v>
      </c>
      <c r="K36" s="53">
        <f t="shared" si="3"/>
        <v>6</v>
      </c>
      <c r="L36" s="53">
        <v>6</v>
      </c>
      <c r="M36" s="100">
        <f t="shared" si="2"/>
        <v>1</v>
      </c>
      <c r="N36" s="189"/>
    </row>
    <row r="37" spans="1:16" s="17" customFormat="1" ht="15.75">
      <c r="A37" s="77">
        <v>1977</v>
      </c>
      <c r="B37" s="51"/>
      <c r="C37" s="51"/>
      <c r="D37" s="51">
        <v>72</v>
      </c>
      <c r="E37" s="51">
        <v>2</v>
      </c>
      <c r="F37" s="51">
        <v>32</v>
      </c>
      <c r="G37" s="51">
        <v>3</v>
      </c>
      <c r="H37" s="51">
        <v>31</v>
      </c>
      <c r="I37" s="51">
        <v>12</v>
      </c>
      <c r="J37" s="51">
        <f t="shared" si="0"/>
        <v>152</v>
      </c>
      <c r="K37" s="53">
        <f t="shared" si="3"/>
        <v>6</v>
      </c>
      <c r="L37" s="53">
        <v>6</v>
      </c>
      <c r="M37" s="100">
        <f t="shared" si="2"/>
        <v>1</v>
      </c>
      <c r="O37" s="15"/>
      <c r="P37" s="15"/>
    </row>
    <row r="38" spans="1:14" s="17" customFormat="1" ht="15.75">
      <c r="A38" s="77">
        <v>1976</v>
      </c>
      <c r="B38" s="51"/>
      <c r="C38" s="51"/>
      <c r="D38" s="51">
        <v>20</v>
      </c>
      <c r="E38" s="51">
        <v>3</v>
      </c>
      <c r="F38" s="51">
        <v>50</v>
      </c>
      <c r="G38" s="51">
        <v>10</v>
      </c>
      <c r="H38" s="51">
        <v>3</v>
      </c>
      <c r="I38" s="51">
        <v>7</v>
      </c>
      <c r="J38" s="51">
        <f t="shared" si="0"/>
        <v>93</v>
      </c>
      <c r="K38" s="53">
        <f t="shared" si="3"/>
        <v>6</v>
      </c>
      <c r="L38" s="53">
        <v>6</v>
      </c>
      <c r="M38" s="100">
        <f t="shared" si="2"/>
        <v>1</v>
      </c>
      <c r="N38" s="189"/>
    </row>
    <row r="39" spans="1:14" s="17" customFormat="1" ht="15.75">
      <c r="A39" s="77">
        <v>1975</v>
      </c>
      <c r="B39" s="51"/>
      <c r="C39" s="51"/>
      <c r="D39" s="51"/>
      <c r="E39" s="51"/>
      <c r="F39" s="51">
        <v>70</v>
      </c>
      <c r="G39" s="51">
        <v>6</v>
      </c>
      <c r="H39" s="51">
        <v>125</v>
      </c>
      <c r="I39" s="51">
        <v>20</v>
      </c>
      <c r="J39" s="51">
        <f t="shared" si="0"/>
        <v>221</v>
      </c>
      <c r="K39" s="53">
        <f t="shared" si="3"/>
        <v>4</v>
      </c>
      <c r="L39" s="53">
        <v>6</v>
      </c>
      <c r="M39" s="100">
        <f t="shared" si="2"/>
        <v>0.6666666666666666</v>
      </c>
      <c r="N39" s="189"/>
    </row>
    <row r="40" spans="1:14" s="17" customFormat="1" ht="15.75">
      <c r="A40" s="77">
        <v>1974</v>
      </c>
      <c r="B40" s="51"/>
      <c r="C40" s="51"/>
      <c r="D40" s="51">
        <v>14</v>
      </c>
      <c r="E40" s="51"/>
      <c r="F40" s="51"/>
      <c r="G40" s="51">
        <v>17</v>
      </c>
      <c r="H40" s="51"/>
      <c r="I40" s="51">
        <v>49</v>
      </c>
      <c r="J40" s="51">
        <f t="shared" si="0"/>
        <v>80</v>
      </c>
      <c r="K40" s="53">
        <f t="shared" si="3"/>
        <v>3</v>
      </c>
      <c r="L40" s="53">
        <v>6</v>
      </c>
      <c r="M40" s="100">
        <f t="shared" si="2"/>
        <v>0.5</v>
      </c>
      <c r="N40" s="189"/>
    </row>
    <row r="41" spans="1:14" s="17" customFormat="1" ht="15.75">
      <c r="A41" s="77">
        <v>1973</v>
      </c>
      <c r="B41" s="51"/>
      <c r="C41" s="51"/>
      <c r="D41" s="51">
        <v>35</v>
      </c>
      <c r="E41" s="51">
        <v>37</v>
      </c>
      <c r="F41" s="51"/>
      <c r="G41" s="51"/>
      <c r="H41" s="51">
        <v>4</v>
      </c>
      <c r="I41" s="51">
        <v>29</v>
      </c>
      <c r="J41" s="51">
        <f t="shared" si="0"/>
        <v>105</v>
      </c>
      <c r="K41" s="53">
        <f t="shared" si="3"/>
        <v>4</v>
      </c>
      <c r="L41" s="53">
        <v>6</v>
      </c>
      <c r="M41" s="100">
        <f t="shared" si="2"/>
        <v>0.6666666666666666</v>
      </c>
      <c r="N41" s="189"/>
    </row>
    <row r="42" spans="1:14" s="17" customFormat="1" ht="15.75">
      <c r="A42" s="77">
        <v>1972</v>
      </c>
      <c r="B42" s="51"/>
      <c r="C42" s="51"/>
      <c r="D42" s="51"/>
      <c r="E42" s="51"/>
      <c r="F42" s="51"/>
      <c r="G42" s="51"/>
      <c r="H42" s="51">
        <v>4</v>
      </c>
      <c r="I42" s="51"/>
      <c r="J42" s="51">
        <f t="shared" si="0"/>
        <v>4</v>
      </c>
      <c r="K42" s="53">
        <f t="shared" si="3"/>
        <v>1</v>
      </c>
      <c r="L42" s="53">
        <v>6</v>
      </c>
      <c r="M42" s="100">
        <f t="shared" si="2"/>
        <v>0.16666666666666666</v>
      </c>
      <c r="N42" s="189"/>
    </row>
    <row r="43" spans="1:14" s="17" customFormat="1" ht="15.75">
      <c r="A43" s="77">
        <v>1971</v>
      </c>
      <c r="B43" s="51"/>
      <c r="C43" s="51"/>
      <c r="D43" s="51">
        <v>21</v>
      </c>
      <c r="E43" s="51"/>
      <c r="F43" s="51"/>
      <c r="G43" s="51"/>
      <c r="H43" s="51"/>
      <c r="I43" s="51"/>
      <c r="J43" s="51">
        <f t="shared" si="0"/>
        <v>21</v>
      </c>
      <c r="K43" s="53">
        <f t="shared" si="3"/>
        <v>1</v>
      </c>
      <c r="L43" s="53">
        <v>6</v>
      </c>
      <c r="M43" s="100">
        <f t="shared" si="2"/>
        <v>0.16666666666666666</v>
      </c>
      <c r="N43" s="189"/>
    </row>
    <row r="44" spans="1:14" s="17" customFormat="1" ht="15.75">
      <c r="A44" s="77">
        <v>1970</v>
      </c>
      <c r="B44" s="51"/>
      <c r="C44" s="51"/>
      <c r="D44" s="51">
        <v>14</v>
      </c>
      <c r="E44" s="51">
        <v>0</v>
      </c>
      <c r="F44" s="51"/>
      <c r="G44" s="51">
        <v>0</v>
      </c>
      <c r="H44" s="51"/>
      <c r="I44" s="51"/>
      <c r="J44" s="51">
        <f t="shared" si="0"/>
        <v>14</v>
      </c>
      <c r="K44" s="53">
        <f t="shared" si="3"/>
        <v>3</v>
      </c>
      <c r="L44" s="53">
        <v>6</v>
      </c>
      <c r="M44" s="100">
        <f t="shared" si="2"/>
        <v>0.5</v>
      </c>
      <c r="N44" s="189"/>
    </row>
    <row r="45" spans="1:14" s="17" customFormat="1" ht="15.75">
      <c r="A45" s="77">
        <v>1969</v>
      </c>
      <c r="B45" s="51"/>
      <c r="C45" s="51"/>
      <c r="D45" s="51">
        <v>6</v>
      </c>
      <c r="E45" s="51"/>
      <c r="F45" s="51"/>
      <c r="G45" s="51">
        <v>1</v>
      </c>
      <c r="H45" s="51">
        <v>4</v>
      </c>
      <c r="I45" s="51"/>
      <c r="J45" s="51">
        <f t="shared" si="0"/>
        <v>11</v>
      </c>
      <c r="K45" s="53">
        <f t="shared" si="3"/>
        <v>3</v>
      </c>
      <c r="L45" s="53">
        <v>6</v>
      </c>
      <c r="M45" s="100">
        <f t="shared" si="2"/>
        <v>0.5</v>
      </c>
      <c r="N45" s="189"/>
    </row>
    <row r="46" spans="1:14" s="17" customFormat="1" ht="15.75">
      <c r="A46" s="77">
        <v>1968</v>
      </c>
      <c r="B46" s="51"/>
      <c r="C46" s="51"/>
      <c r="D46" s="51"/>
      <c r="E46" s="51"/>
      <c r="F46" s="51"/>
      <c r="G46" s="51"/>
      <c r="H46" s="51"/>
      <c r="I46" s="51"/>
      <c r="J46" s="51"/>
      <c r="K46" s="53">
        <f t="shared" si="3"/>
        <v>0</v>
      </c>
      <c r="L46" s="53">
        <v>6</v>
      </c>
      <c r="M46" s="100">
        <f t="shared" si="2"/>
        <v>0</v>
      </c>
      <c r="N46" s="190"/>
    </row>
    <row r="47" spans="1:14" s="17" customFormat="1" ht="15.75">
      <c r="A47" s="77">
        <v>1967</v>
      </c>
      <c r="B47" s="51"/>
      <c r="C47" s="51"/>
      <c r="D47" s="51">
        <v>7</v>
      </c>
      <c r="E47" s="51"/>
      <c r="F47" s="51">
        <v>16</v>
      </c>
      <c r="G47" s="51"/>
      <c r="H47" s="51">
        <v>9</v>
      </c>
      <c r="I47" s="51"/>
      <c r="J47" s="51">
        <f aca="true" t="shared" si="4" ref="J47:J66">SUM(B47:I47)</f>
        <v>32</v>
      </c>
      <c r="K47" s="53">
        <f t="shared" si="3"/>
        <v>3</v>
      </c>
      <c r="L47" s="53">
        <v>6</v>
      </c>
      <c r="M47" s="100">
        <f t="shared" si="2"/>
        <v>0.5</v>
      </c>
      <c r="N47" s="189"/>
    </row>
    <row r="48" spans="1:14" s="17" customFormat="1" ht="15.75">
      <c r="A48" s="77">
        <v>1966</v>
      </c>
      <c r="B48" s="51"/>
      <c r="C48" s="51"/>
      <c r="D48" s="51">
        <v>34</v>
      </c>
      <c r="E48" s="51">
        <v>9</v>
      </c>
      <c r="F48" s="51">
        <v>26</v>
      </c>
      <c r="G48" s="51">
        <v>100</v>
      </c>
      <c r="H48" s="51">
        <v>12</v>
      </c>
      <c r="I48" s="51"/>
      <c r="J48" s="51">
        <f t="shared" si="4"/>
        <v>181</v>
      </c>
      <c r="K48" s="53">
        <f t="shared" si="3"/>
        <v>5</v>
      </c>
      <c r="L48" s="53">
        <v>6</v>
      </c>
      <c r="M48" s="100">
        <f t="shared" si="2"/>
        <v>0.8333333333333334</v>
      </c>
      <c r="N48" s="189"/>
    </row>
    <row r="49" spans="1:14" s="17" customFormat="1" ht="15.75">
      <c r="A49" s="77">
        <v>1965</v>
      </c>
      <c r="B49" s="51"/>
      <c r="C49" s="51"/>
      <c r="D49" s="51"/>
      <c r="E49" s="51"/>
      <c r="F49" s="51">
        <v>16</v>
      </c>
      <c r="G49" s="51">
        <v>1</v>
      </c>
      <c r="H49" s="51">
        <v>22</v>
      </c>
      <c r="I49" s="51"/>
      <c r="J49" s="51">
        <f t="shared" si="4"/>
        <v>39</v>
      </c>
      <c r="K49" s="53">
        <f t="shared" si="3"/>
        <v>3</v>
      </c>
      <c r="L49" s="53">
        <v>6</v>
      </c>
      <c r="M49" s="100">
        <f t="shared" si="2"/>
        <v>0.5</v>
      </c>
      <c r="N49" s="189"/>
    </row>
    <row r="50" spans="1:14" s="17" customFormat="1" ht="15.75">
      <c r="A50" s="77">
        <v>1964</v>
      </c>
      <c r="B50" s="51"/>
      <c r="C50" s="51"/>
      <c r="D50" s="51">
        <v>20</v>
      </c>
      <c r="E50" s="51">
        <v>10</v>
      </c>
      <c r="F50" s="51">
        <v>26</v>
      </c>
      <c r="G50" s="51">
        <v>1</v>
      </c>
      <c r="H50" s="51">
        <v>12</v>
      </c>
      <c r="I50" s="51"/>
      <c r="J50" s="51">
        <f t="shared" si="4"/>
        <v>69</v>
      </c>
      <c r="K50" s="53">
        <f t="shared" si="3"/>
        <v>5</v>
      </c>
      <c r="L50" s="53">
        <v>6</v>
      </c>
      <c r="M50" s="100">
        <f t="shared" si="2"/>
        <v>0.8333333333333334</v>
      </c>
      <c r="N50" s="189"/>
    </row>
    <row r="51" spans="1:14" s="17" customFormat="1" ht="15.75">
      <c r="A51" s="77">
        <v>1963</v>
      </c>
      <c r="B51" s="51"/>
      <c r="C51" s="51"/>
      <c r="D51" s="51">
        <v>40</v>
      </c>
      <c r="E51" s="51">
        <v>8</v>
      </c>
      <c r="F51" s="51">
        <v>7</v>
      </c>
      <c r="G51" s="51">
        <v>3</v>
      </c>
      <c r="H51" s="51"/>
      <c r="I51" s="51"/>
      <c r="J51" s="51">
        <f t="shared" si="4"/>
        <v>58</v>
      </c>
      <c r="K51" s="53">
        <f t="shared" si="3"/>
        <v>4</v>
      </c>
      <c r="L51" s="53">
        <v>6</v>
      </c>
      <c r="M51" s="100">
        <f t="shared" si="2"/>
        <v>0.6666666666666666</v>
      </c>
      <c r="N51" s="189"/>
    </row>
    <row r="52" spans="1:14" s="17" customFormat="1" ht="15.75">
      <c r="A52" s="77">
        <v>1962</v>
      </c>
      <c r="B52" s="51"/>
      <c r="C52" s="51"/>
      <c r="D52" s="51">
        <v>30</v>
      </c>
      <c r="E52" s="51">
        <v>6</v>
      </c>
      <c r="F52" s="51">
        <v>6</v>
      </c>
      <c r="G52" s="51">
        <v>4</v>
      </c>
      <c r="H52" s="51">
        <v>1</v>
      </c>
      <c r="I52" s="51"/>
      <c r="J52" s="51">
        <f t="shared" si="4"/>
        <v>47</v>
      </c>
      <c r="K52" s="53">
        <f t="shared" si="3"/>
        <v>5</v>
      </c>
      <c r="L52" s="53">
        <v>6</v>
      </c>
      <c r="M52" s="100">
        <f t="shared" si="2"/>
        <v>0.8333333333333334</v>
      </c>
      <c r="N52" s="189"/>
    </row>
    <row r="53" spans="1:14" s="17" customFormat="1" ht="15.75">
      <c r="A53" s="77">
        <v>1961</v>
      </c>
      <c r="B53" s="51"/>
      <c r="C53" s="51"/>
      <c r="D53" s="51">
        <v>1</v>
      </c>
      <c r="E53" s="51">
        <v>3</v>
      </c>
      <c r="F53" s="51"/>
      <c r="G53" s="51">
        <v>4</v>
      </c>
      <c r="H53" s="51">
        <v>23</v>
      </c>
      <c r="I53" s="51"/>
      <c r="J53" s="51">
        <f t="shared" si="4"/>
        <v>31</v>
      </c>
      <c r="K53" s="53">
        <f t="shared" si="3"/>
        <v>4</v>
      </c>
      <c r="L53" s="53">
        <v>6</v>
      </c>
      <c r="M53" s="100">
        <f t="shared" si="2"/>
        <v>0.6666666666666666</v>
      </c>
      <c r="N53" s="189"/>
    </row>
    <row r="54" spans="1:14" s="17" customFormat="1" ht="15.75">
      <c r="A54" s="77">
        <v>1960</v>
      </c>
      <c r="B54" s="51"/>
      <c r="C54" s="51"/>
      <c r="D54" s="51"/>
      <c r="E54" s="51">
        <v>5</v>
      </c>
      <c r="F54" s="51"/>
      <c r="G54" s="51"/>
      <c r="H54" s="51">
        <v>15</v>
      </c>
      <c r="I54" s="51"/>
      <c r="J54" s="51">
        <f t="shared" si="4"/>
        <v>20</v>
      </c>
      <c r="K54" s="53">
        <f t="shared" si="3"/>
        <v>2</v>
      </c>
      <c r="L54" s="53">
        <v>5</v>
      </c>
      <c r="M54" s="100">
        <f t="shared" si="2"/>
        <v>0.4</v>
      </c>
      <c r="N54" s="189"/>
    </row>
    <row r="55" spans="1:14" s="17" customFormat="1" ht="15.75">
      <c r="A55" s="77">
        <v>1959</v>
      </c>
      <c r="B55" s="51"/>
      <c r="C55" s="51"/>
      <c r="D55" s="51">
        <v>60</v>
      </c>
      <c r="E55" s="51">
        <v>3</v>
      </c>
      <c r="F55" s="51">
        <v>4</v>
      </c>
      <c r="G55" s="51">
        <v>8</v>
      </c>
      <c r="H55" s="51">
        <v>21</v>
      </c>
      <c r="I55" s="51"/>
      <c r="J55" s="51">
        <f t="shared" si="4"/>
        <v>96</v>
      </c>
      <c r="K55" s="53">
        <f t="shared" si="3"/>
        <v>5</v>
      </c>
      <c r="L55" s="53">
        <v>5</v>
      </c>
      <c r="M55" s="100">
        <f t="shared" si="2"/>
        <v>1</v>
      </c>
      <c r="N55" s="189"/>
    </row>
    <row r="56" spans="1:14" s="17" customFormat="1" ht="15.75">
      <c r="A56" s="77">
        <v>1958</v>
      </c>
      <c r="B56" s="51"/>
      <c r="C56" s="51"/>
      <c r="D56" s="51">
        <v>87</v>
      </c>
      <c r="E56" s="51">
        <v>1</v>
      </c>
      <c r="F56" s="51">
        <v>30</v>
      </c>
      <c r="G56" s="51">
        <v>14</v>
      </c>
      <c r="H56" s="51">
        <v>35</v>
      </c>
      <c r="I56" s="51"/>
      <c r="J56" s="51">
        <f t="shared" si="4"/>
        <v>167</v>
      </c>
      <c r="K56" s="53">
        <f t="shared" si="3"/>
        <v>5</v>
      </c>
      <c r="L56" s="53">
        <v>5</v>
      </c>
      <c r="M56" s="100">
        <f t="shared" si="2"/>
        <v>1</v>
      </c>
      <c r="N56" s="189"/>
    </row>
    <row r="57" spans="1:14" s="17" customFormat="1" ht="15.75">
      <c r="A57" s="77">
        <v>1957</v>
      </c>
      <c r="B57" s="51"/>
      <c r="C57" s="51"/>
      <c r="D57" s="51">
        <v>30</v>
      </c>
      <c r="E57" s="51">
        <v>40</v>
      </c>
      <c r="F57" s="51">
        <v>25</v>
      </c>
      <c r="G57" s="51">
        <v>48</v>
      </c>
      <c r="H57" s="51"/>
      <c r="I57" s="51"/>
      <c r="J57" s="51">
        <f t="shared" si="4"/>
        <v>143</v>
      </c>
      <c r="K57" s="53">
        <f t="shared" si="3"/>
        <v>4</v>
      </c>
      <c r="L57" s="53">
        <v>5</v>
      </c>
      <c r="M57" s="100">
        <f t="shared" si="2"/>
        <v>0.8</v>
      </c>
      <c r="N57" s="189"/>
    </row>
    <row r="58" spans="1:14" s="17" customFormat="1" ht="15.75">
      <c r="A58" s="77">
        <v>1956</v>
      </c>
      <c r="B58" s="51"/>
      <c r="C58" s="51"/>
      <c r="D58" s="51">
        <v>99</v>
      </c>
      <c r="E58" s="51"/>
      <c r="F58" s="51"/>
      <c r="G58" s="51">
        <v>46</v>
      </c>
      <c r="H58" s="51">
        <v>45</v>
      </c>
      <c r="I58" s="101"/>
      <c r="J58" s="51">
        <f t="shared" si="4"/>
        <v>190</v>
      </c>
      <c r="K58" s="53">
        <f t="shared" si="3"/>
        <v>3</v>
      </c>
      <c r="L58" s="53">
        <v>5</v>
      </c>
      <c r="M58" s="100">
        <f t="shared" si="2"/>
        <v>0.6</v>
      </c>
      <c r="N58" s="189"/>
    </row>
    <row r="59" spans="1:14" s="17" customFormat="1" ht="15.75">
      <c r="A59" s="77">
        <v>1955</v>
      </c>
      <c r="B59" s="51"/>
      <c r="C59" s="51"/>
      <c r="D59" s="51">
        <v>50</v>
      </c>
      <c r="E59" s="51">
        <v>19</v>
      </c>
      <c r="F59" s="51"/>
      <c r="G59" s="51">
        <v>55</v>
      </c>
      <c r="H59" s="51">
        <v>47</v>
      </c>
      <c r="I59" s="51"/>
      <c r="J59" s="51">
        <f t="shared" si="4"/>
        <v>171</v>
      </c>
      <c r="K59" s="53">
        <f t="shared" si="3"/>
        <v>4</v>
      </c>
      <c r="L59" s="53">
        <v>5</v>
      </c>
      <c r="M59" s="100">
        <f t="shared" si="2"/>
        <v>0.8</v>
      </c>
      <c r="N59" s="189"/>
    </row>
    <row r="60" spans="1:14" s="17" customFormat="1" ht="15.75">
      <c r="A60" s="77">
        <v>1954</v>
      </c>
      <c r="B60" s="51"/>
      <c r="C60" s="51"/>
      <c r="D60" s="51">
        <v>48</v>
      </c>
      <c r="E60" s="51"/>
      <c r="F60" s="51">
        <v>50</v>
      </c>
      <c r="G60" s="51">
        <v>55</v>
      </c>
      <c r="H60" s="51">
        <v>47</v>
      </c>
      <c r="I60" s="51"/>
      <c r="J60" s="51">
        <f t="shared" si="4"/>
        <v>200</v>
      </c>
      <c r="K60" s="53">
        <f t="shared" si="3"/>
        <v>4</v>
      </c>
      <c r="L60" s="53">
        <v>5</v>
      </c>
      <c r="M60" s="100">
        <f t="shared" si="2"/>
        <v>0.8</v>
      </c>
      <c r="N60" s="189"/>
    </row>
    <row r="61" spans="1:14" s="17" customFormat="1" ht="15.75">
      <c r="A61" s="77">
        <v>1953</v>
      </c>
      <c r="B61" s="51"/>
      <c r="C61" s="51"/>
      <c r="D61" s="51">
        <v>43</v>
      </c>
      <c r="E61" s="51"/>
      <c r="F61" s="51">
        <v>50</v>
      </c>
      <c r="G61" s="51">
        <v>55</v>
      </c>
      <c r="H61" s="51">
        <v>64</v>
      </c>
      <c r="I61" s="51"/>
      <c r="J61" s="51">
        <f t="shared" si="4"/>
        <v>212</v>
      </c>
      <c r="K61" s="53">
        <f t="shared" si="3"/>
        <v>4</v>
      </c>
      <c r="L61" s="53">
        <v>5</v>
      </c>
      <c r="M61" s="100">
        <f t="shared" si="2"/>
        <v>0.8</v>
      </c>
      <c r="N61" s="189"/>
    </row>
    <row r="62" spans="1:14" s="17" customFormat="1" ht="15.75">
      <c r="A62" s="77">
        <v>1952</v>
      </c>
      <c r="B62" s="51"/>
      <c r="C62" s="51"/>
      <c r="D62" s="51"/>
      <c r="E62" s="51"/>
      <c r="F62" s="51">
        <v>50</v>
      </c>
      <c r="G62" s="51"/>
      <c r="H62" s="51">
        <v>112</v>
      </c>
      <c r="I62" s="51"/>
      <c r="J62" s="51">
        <f t="shared" si="4"/>
        <v>162</v>
      </c>
      <c r="K62" s="53">
        <f aca="true" t="shared" si="5" ref="K62:K93">COUNT(B62:I62)</f>
        <v>2</v>
      </c>
      <c r="L62" s="53">
        <v>5</v>
      </c>
      <c r="M62" s="100">
        <f t="shared" si="2"/>
        <v>0.4</v>
      </c>
      <c r="N62" s="189"/>
    </row>
    <row r="63" spans="1:14" s="17" customFormat="1" ht="15.75">
      <c r="A63" s="77">
        <v>1951</v>
      </c>
      <c r="B63" s="51"/>
      <c r="C63" s="51"/>
      <c r="D63" s="51"/>
      <c r="E63" s="51"/>
      <c r="F63" s="51">
        <v>50</v>
      </c>
      <c r="G63" s="51"/>
      <c r="H63" s="51"/>
      <c r="I63" s="51"/>
      <c r="J63" s="51">
        <f t="shared" si="4"/>
        <v>50</v>
      </c>
      <c r="K63" s="53">
        <f t="shared" si="5"/>
        <v>1</v>
      </c>
      <c r="L63" s="53">
        <v>5</v>
      </c>
      <c r="M63" s="100">
        <f t="shared" si="2"/>
        <v>0.2</v>
      </c>
      <c r="N63" s="189"/>
    </row>
    <row r="64" spans="1:14" s="17" customFormat="1" ht="15.75">
      <c r="A64" s="77">
        <v>1950</v>
      </c>
      <c r="B64" s="51"/>
      <c r="C64" s="51"/>
      <c r="D64" s="51"/>
      <c r="E64" s="51"/>
      <c r="F64" s="51">
        <v>50</v>
      </c>
      <c r="G64" s="51"/>
      <c r="H64" s="51"/>
      <c r="I64" s="51"/>
      <c r="J64" s="51">
        <f t="shared" si="4"/>
        <v>50</v>
      </c>
      <c r="K64" s="53">
        <f t="shared" si="5"/>
        <v>1</v>
      </c>
      <c r="L64" s="53">
        <v>5</v>
      </c>
      <c r="M64" s="100">
        <f t="shared" si="2"/>
        <v>0.2</v>
      </c>
      <c r="N64" s="189"/>
    </row>
    <row r="65" spans="1:14" s="17" customFormat="1" ht="15.75">
      <c r="A65" s="77">
        <v>1949</v>
      </c>
      <c r="B65" s="51"/>
      <c r="C65" s="51"/>
      <c r="D65" s="51"/>
      <c r="E65" s="51"/>
      <c r="F65" s="51">
        <v>50</v>
      </c>
      <c r="G65" s="51"/>
      <c r="H65" s="51"/>
      <c r="I65" s="51"/>
      <c r="J65" s="51">
        <f t="shared" si="4"/>
        <v>50</v>
      </c>
      <c r="K65" s="53">
        <f t="shared" si="5"/>
        <v>1</v>
      </c>
      <c r="L65" s="53">
        <v>5</v>
      </c>
      <c r="M65" s="100">
        <f t="shared" si="2"/>
        <v>0.2</v>
      </c>
      <c r="N65" s="189"/>
    </row>
    <row r="66" spans="1:14" s="17" customFormat="1" ht="15.75">
      <c r="A66" s="77">
        <v>1948</v>
      </c>
      <c r="B66" s="51"/>
      <c r="C66" s="51"/>
      <c r="D66" s="51"/>
      <c r="E66" s="51"/>
      <c r="F66" s="51">
        <v>106</v>
      </c>
      <c r="G66" s="51"/>
      <c r="H66" s="51"/>
      <c r="I66" s="51"/>
      <c r="J66" s="51">
        <f t="shared" si="4"/>
        <v>106</v>
      </c>
      <c r="K66" s="53">
        <f t="shared" si="5"/>
        <v>1</v>
      </c>
      <c r="L66" s="53">
        <v>5</v>
      </c>
      <c r="M66" s="100">
        <f t="shared" si="2"/>
        <v>0.2</v>
      </c>
      <c r="N66" s="189"/>
    </row>
    <row r="67" spans="1:14" s="17" customFormat="1" ht="15.75">
      <c r="A67" s="77">
        <v>1947</v>
      </c>
      <c r="B67" s="51"/>
      <c r="C67" s="51"/>
      <c r="D67" s="51"/>
      <c r="E67" s="51"/>
      <c r="F67" s="51"/>
      <c r="G67" s="51"/>
      <c r="H67" s="51"/>
      <c r="I67" s="51"/>
      <c r="J67" s="51"/>
      <c r="K67" s="53">
        <f t="shared" si="5"/>
        <v>0</v>
      </c>
      <c r="L67" s="53">
        <v>5</v>
      </c>
      <c r="M67" s="100">
        <f t="shared" si="2"/>
        <v>0</v>
      </c>
      <c r="N67" s="190"/>
    </row>
    <row r="68" spans="1:14" s="17" customFormat="1" ht="15.75">
      <c r="A68" s="77">
        <v>1946</v>
      </c>
      <c r="B68" s="51"/>
      <c r="C68" s="51"/>
      <c r="D68" s="51">
        <v>20</v>
      </c>
      <c r="E68" s="51"/>
      <c r="F68" s="51"/>
      <c r="G68" s="51"/>
      <c r="H68" s="51"/>
      <c r="I68" s="51"/>
      <c r="J68" s="51">
        <f>SUM(B68:I68)</f>
        <v>20</v>
      </c>
      <c r="K68" s="53">
        <f t="shared" si="5"/>
        <v>1</v>
      </c>
      <c r="L68" s="53">
        <v>5</v>
      </c>
      <c r="M68" s="100">
        <f t="shared" si="2"/>
        <v>0.2</v>
      </c>
      <c r="N68" s="189"/>
    </row>
    <row r="69" spans="1:14" s="17" customFormat="1" ht="15.75">
      <c r="A69" s="77">
        <v>1945</v>
      </c>
      <c r="B69" s="51"/>
      <c r="C69" s="51"/>
      <c r="D69" s="51"/>
      <c r="E69" s="51"/>
      <c r="F69" s="51"/>
      <c r="G69" s="51"/>
      <c r="H69" s="51"/>
      <c r="I69" s="51"/>
      <c r="J69" s="51"/>
      <c r="K69" s="53">
        <f t="shared" si="5"/>
        <v>0</v>
      </c>
      <c r="L69" s="53">
        <v>5</v>
      </c>
      <c r="M69" s="100">
        <f>K69/L69</f>
        <v>0</v>
      </c>
      <c r="N69" s="190"/>
    </row>
    <row r="70" spans="1:14" s="17" customFormat="1" ht="15.75">
      <c r="A70" s="77">
        <v>1944</v>
      </c>
      <c r="B70" s="51"/>
      <c r="C70" s="51"/>
      <c r="D70" s="51"/>
      <c r="E70" s="51"/>
      <c r="F70" s="51"/>
      <c r="G70" s="51"/>
      <c r="H70" s="51"/>
      <c r="I70" s="51"/>
      <c r="J70" s="51"/>
      <c r="K70" s="53">
        <f t="shared" si="5"/>
        <v>0</v>
      </c>
      <c r="L70" s="53">
        <v>5</v>
      </c>
      <c r="M70" s="100">
        <f>K70/L70</f>
        <v>0</v>
      </c>
      <c r="N70" s="190"/>
    </row>
    <row r="71" spans="1:14" s="17" customFormat="1" ht="15.75">
      <c r="A71" s="77">
        <v>1943</v>
      </c>
      <c r="B71" s="51"/>
      <c r="C71" s="51"/>
      <c r="D71" s="51"/>
      <c r="E71" s="51"/>
      <c r="F71" s="51"/>
      <c r="G71" s="51"/>
      <c r="H71" s="51"/>
      <c r="I71" s="51"/>
      <c r="J71" s="51"/>
      <c r="K71" s="53">
        <f t="shared" si="5"/>
        <v>0</v>
      </c>
      <c r="L71" s="53">
        <v>5</v>
      </c>
      <c r="M71" s="100">
        <f>K71/L71</f>
        <v>0</v>
      </c>
      <c r="N71" s="190"/>
    </row>
    <row r="72" spans="1:14" s="17" customFormat="1" ht="15.75">
      <c r="A72" s="77">
        <v>1942</v>
      </c>
      <c r="B72" s="51"/>
      <c r="C72" s="51"/>
      <c r="D72" s="51"/>
      <c r="E72" s="51"/>
      <c r="F72" s="51"/>
      <c r="G72" s="51">
        <v>26</v>
      </c>
      <c r="H72" s="51"/>
      <c r="I72" s="51"/>
      <c r="J72" s="51">
        <f>SUM(B72:I72)</f>
        <v>26</v>
      </c>
      <c r="K72" s="53">
        <f t="shared" si="5"/>
        <v>1</v>
      </c>
      <c r="L72" s="53">
        <v>5</v>
      </c>
      <c r="M72" s="100">
        <f aca="true" t="shared" si="6" ref="M72:M103">K72/L72</f>
        <v>0.2</v>
      </c>
      <c r="N72" s="189"/>
    </row>
    <row r="73" spans="1:14" s="17" customFormat="1" ht="15.75">
      <c r="A73" s="77">
        <v>1941</v>
      </c>
      <c r="B73" s="51"/>
      <c r="C73" s="51"/>
      <c r="D73" s="51"/>
      <c r="E73" s="51"/>
      <c r="F73" s="51"/>
      <c r="G73" s="51"/>
      <c r="H73" s="51"/>
      <c r="I73" s="51"/>
      <c r="J73" s="51"/>
      <c r="K73" s="53">
        <f t="shared" si="5"/>
        <v>0</v>
      </c>
      <c r="L73" s="53">
        <v>5</v>
      </c>
      <c r="M73" s="100">
        <f t="shared" si="6"/>
        <v>0</v>
      </c>
      <c r="N73" s="190"/>
    </row>
    <row r="74" spans="1:14" s="17" customFormat="1" ht="15.75">
      <c r="A74" s="77">
        <v>1940</v>
      </c>
      <c r="B74" s="51"/>
      <c r="C74" s="51"/>
      <c r="D74" s="102">
        <v>112</v>
      </c>
      <c r="E74" s="51"/>
      <c r="F74" s="51"/>
      <c r="G74" s="51">
        <v>15</v>
      </c>
      <c r="H74" s="51"/>
      <c r="I74" s="51"/>
      <c r="J74" s="51">
        <f aca="true" t="shared" si="7" ref="J74:J92">SUM(B74:I74)</f>
        <v>127</v>
      </c>
      <c r="K74" s="53">
        <f t="shared" si="5"/>
        <v>2</v>
      </c>
      <c r="L74" s="53">
        <v>5</v>
      </c>
      <c r="M74" s="100">
        <f t="shared" si="6"/>
        <v>0.4</v>
      </c>
      <c r="N74" s="189"/>
    </row>
    <row r="75" spans="1:14" s="17" customFormat="1" ht="15.75">
      <c r="A75" s="77">
        <v>1939</v>
      </c>
      <c r="B75" s="51"/>
      <c r="C75" s="51"/>
      <c r="D75" s="102">
        <v>56</v>
      </c>
      <c r="E75" s="51"/>
      <c r="F75" s="51">
        <v>25</v>
      </c>
      <c r="G75" s="51">
        <v>13</v>
      </c>
      <c r="H75" s="51"/>
      <c r="I75" s="51"/>
      <c r="J75" s="51">
        <f t="shared" si="7"/>
        <v>94</v>
      </c>
      <c r="K75" s="53">
        <f t="shared" si="5"/>
        <v>3</v>
      </c>
      <c r="L75" s="53">
        <v>5</v>
      </c>
      <c r="M75" s="100">
        <f t="shared" si="6"/>
        <v>0.6</v>
      </c>
      <c r="N75" s="189"/>
    </row>
    <row r="76" spans="1:14" s="17" customFormat="1" ht="15.75">
      <c r="A76" s="77">
        <v>1938</v>
      </c>
      <c r="B76" s="51"/>
      <c r="C76" s="51"/>
      <c r="D76" s="102">
        <v>140</v>
      </c>
      <c r="E76" s="51"/>
      <c r="F76" s="51">
        <v>21</v>
      </c>
      <c r="G76" s="51">
        <v>114</v>
      </c>
      <c r="H76" s="51"/>
      <c r="I76" s="51"/>
      <c r="J76" s="51">
        <f t="shared" si="7"/>
        <v>275</v>
      </c>
      <c r="K76" s="53">
        <f t="shared" si="5"/>
        <v>3</v>
      </c>
      <c r="L76" s="53">
        <v>5</v>
      </c>
      <c r="M76" s="100">
        <f t="shared" si="6"/>
        <v>0.6</v>
      </c>
      <c r="N76" s="189"/>
    </row>
    <row r="77" spans="1:14" s="17" customFormat="1" ht="15.75">
      <c r="A77" s="77">
        <v>1937</v>
      </c>
      <c r="B77" s="51"/>
      <c r="C77" s="51"/>
      <c r="D77" s="102">
        <v>53</v>
      </c>
      <c r="E77" s="51"/>
      <c r="F77" s="51"/>
      <c r="G77" s="51">
        <v>21</v>
      </c>
      <c r="H77" s="51"/>
      <c r="I77" s="51"/>
      <c r="J77" s="51">
        <f t="shared" si="7"/>
        <v>74</v>
      </c>
      <c r="K77" s="53">
        <f t="shared" si="5"/>
        <v>2</v>
      </c>
      <c r="L77" s="53">
        <v>5</v>
      </c>
      <c r="M77" s="100">
        <f t="shared" si="6"/>
        <v>0.4</v>
      </c>
      <c r="N77" s="189"/>
    </row>
    <row r="78" spans="1:14" s="17" customFormat="1" ht="15.75">
      <c r="A78" s="77">
        <v>1936</v>
      </c>
      <c r="B78" s="51"/>
      <c r="C78" s="101"/>
      <c r="D78" s="102">
        <v>46</v>
      </c>
      <c r="E78" s="51"/>
      <c r="F78" s="51"/>
      <c r="G78" s="51"/>
      <c r="H78" s="51"/>
      <c r="I78" s="51"/>
      <c r="J78" s="51">
        <f t="shared" si="7"/>
        <v>46</v>
      </c>
      <c r="K78" s="53">
        <f t="shared" si="5"/>
        <v>1</v>
      </c>
      <c r="L78" s="53">
        <v>5</v>
      </c>
      <c r="M78" s="100">
        <f t="shared" si="6"/>
        <v>0.2</v>
      </c>
      <c r="N78" s="189"/>
    </row>
    <row r="79" spans="1:14" s="17" customFormat="1" ht="15.75">
      <c r="A79" s="77">
        <v>1935</v>
      </c>
      <c r="B79" s="51"/>
      <c r="C79" s="51"/>
      <c r="D79" s="102">
        <v>106</v>
      </c>
      <c r="E79" s="51"/>
      <c r="F79" s="51"/>
      <c r="G79" s="51"/>
      <c r="H79" s="51"/>
      <c r="I79" s="51"/>
      <c r="J79" s="51">
        <f t="shared" si="7"/>
        <v>106</v>
      </c>
      <c r="K79" s="53">
        <f t="shared" si="5"/>
        <v>1</v>
      </c>
      <c r="L79" s="53">
        <v>6</v>
      </c>
      <c r="M79" s="100">
        <f t="shared" si="6"/>
        <v>0.16666666666666666</v>
      </c>
      <c r="N79" s="189"/>
    </row>
    <row r="80" spans="1:14" s="17" customFormat="1" ht="15.75">
      <c r="A80" s="77">
        <v>1934</v>
      </c>
      <c r="B80" s="101"/>
      <c r="C80" s="51"/>
      <c r="D80" s="102">
        <v>35</v>
      </c>
      <c r="E80" s="51"/>
      <c r="F80" s="51">
        <v>5</v>
      </c>
      <c r="G80" s="51"/>
      <c r="H80" s="51"/>
      <c r="I80" s="51"/>
      <c r="J80" s="51">
        <f t="shared" si="7"/>
        <v>40</v>
      </c>
      <c r="K80" s="53">
        <f t="shared" si="5"/>
        <v>2</v>
      </c>
      <c r="L80" s="53">
        <v>6</v>
      </c>
      <c r="M80" s="100">
        <f t="shared" si="6"/>
        <v>0.3333333333333333</v>
      </c>
      <c r="N80" s="189"/>
    </row>
    <row r="81" spans="1:14" s="17" customFormat="1" ht="15.75">
      <c r="A81" s="77">
        <v>1933</v>
      </c>
      <c r="B81" s="51"/>
      <c r="C81" s="51"/>
      <c r="D81" s="51">
        <v>0</v>
      </c>
      <c r="E81" s="51"/>
      <c r="F81" s="51"/>
      <c r="G81" s="51">
        <v>1</v>
      </c>
      <c r="H81" s="51"/>
      <c r="I81" s="51"/>
      <c r="J81" s="51">
        <f t="shared" si="7"/>
        <v>1</v>
      </c>
      <c r="K81" s="53">
        <f t="shared" si="5"/>
        <v>2</v>
      </c>
      <c r="L81" s="53">
        <v>7</v>
      </c>
      <c r="M81" s="100">
        <f t="shared" si="6"/>
        <v>0.2857142857142857</v>
      </c>
      <c r="N81" s="189"/>
    </row>
    <row r="82" spans="1:15" s="17" customFormat="1" ht="15.75">
      <c r="A82" s="77">
        <v>1932</v>
      </c>
      <c r="B82" s="51"/>
      <c r="C82" s="51"/>
      <c r="D82" s="51">
        <v>0</v>
      </c>
      <c r="E82" s="51"/>
      <c r="F82" s="103">
        <v>1</v>
      </c>
      <c r="G82" s="51">
        <v>39</v>
      </c>
      <c r="H82" s="51"/>
      <c r="I82" s="51"/>
      <c r="J82" s="51">
        <f t="shared" si="7"/>
        <v>40</v>
      </c>
      <c r="K82" s="53">
        <f t="shared" si="5"/>
        <v>3</v>
      </c>
      <c r="L82" s="53">
        <v>7</v>
      </c>
      <c r="M82" s="100">
        <f t="shared" si="6"/>
        <v>0.42857142857142855</v>
      </c>
      <c r="N82" s="192"/>
      <c r="O82" s="15"/>
    </row>
    <row r="83" spans="1:15" s="17" customFormat="1" ht="15.75">
      <c r="A83" s="77">
        <v>1931</v>
      </c>
      <c r="B83" s="154">
        <v>4</v>
      </c>
      <c r="C83" s="196">
        <v>17</v>
      </c>
      <c r="D83" s="196">
        <v>6</v>
      </c>
      <c r="E83" s="154"/>
      <c r="F83" s="154"/>
      <c r="G83" s="154">
        <v>12</v>
      </c>
      <c r="H83" s="196">
        <v>5</v>
      </c>
      <c r="I83" s="51"/>
      <c r="J83" s="51">
        <f t="shared" si="7"/>
        <v>44</v>
      </c>
      <c r="K83" s="53">
        <f t="shared" si="5"/>
        <v>5</v>
      </c>
      <c r="L83" s="53">
        <v>7</v>
      </c>
      <c r="M83" s="100">
        <f t="shared" si="6"/>
        <v>0.7142857142857143</v>
      </c>
      <c r="N83" s="192"/>
      <c r="O83" s="15"/>
    </row>
    <row r="84" spans="1:15" s="17" customFormat="1" ht="15.75">
      <c r="A84" s="77">
        <v>1930</v>
      </c>
      <c r="B84" s="103">
        <v>7</v>
      </c>
      <c r="C84" s="103">
        <v>2</v>
      </c>
      <c r="D84" s="103">
        <v>17</v>
      </c>
      <c r="E84" s="103">
        <v>6</v>
      </c>
      <c r="F84" s="103">
        <v>5</v>
      </c>
      <c r="G84" s="103">
        <v>20</v>
      </c>
      <c r="H84" s="104">
        <v>5</v>
      </c>
      <c r="I84" s="51"/>
      <c r="J84" s="51">
        <f t="shared" si="7"/>
        <v>62</v>
      </c>
      <c r="K84" s="53">
        <f t="shared" si="5"/>
        <v>7</v>
      </c>
      <c r="L84" s="53">
        <v>7</v>
      </c>
      <c r="M84" s="100">
        <f t="shared" si="6"/>
        <v>1</v>
      </c>
      <c r="N84" s="192"/>
      <c r="O84" s="15"/>
    </row>
    <row r="85" spans="1:15" s="17" customFormat="1" ht="15.75">
      <c r="A85" s="77">
        <v>1929</v>
      </c>
      <c r="B85" s="196">
        <v>7</v>
      </c>
      <c r="C85" s="196">
        <v>1</v>
      </c>
      <c r="D85" s="196">
        <v>48</v>
      </c>
      <c r="E85" s="196">
        <v>2</v>
      </c>
      <c r="F85" s="154"/>
      <c r="G85" s="154">
        <v>2</v>
      </c>
      <c r="H85" s="196">
        <v>2</v>
      </c>
      <c r="I85" s="51"/>
      <c r="J85" s="51">
        <f t="shared" si="7"/>
        <v>62</v>
      </c>
      <c r="K85" s="53">
        <f t="shared" si="5"/>
        <v>6</v>
      </c>
      <c r="L85" s="53">
        <v>7</v>
      </c>
      <c r="M85" s="100">
        <f t="shared" si="6"/>
        <v>0.8571428571428571</v>
      </c>
      <c r="N85" s="192"/>
      <c r="O85" s="15"/>
    </row>
    <row r="86" spans="1:15" s="17" customFormat="1" ht="15.75">
      <c r="A86" s="77">
        <v>1928</v>
      </c>
      <c r="B86" s="154">
        <v>4</v>
      </c>
      <c r="C86" s="196">
        <v>1</v>
      </c>
      <c r="D86" s="196">
        <v>98</v>
      </c>
      <c r="E86" s="196">
        <v>1</v>
      </c>
      <c r="F86" s="154">
        <v>15</v>
      </c>
      <c r="G86" s="154">
        <v>4</v>
      </c>
      <c r="H86" s="154"/>
      <c r="I86" s="51"/>
      <c r="J86" s="51">
        <f t="shared" si="7"/>
        <v>123</v>
      </c>
      <c r="K86" s="53">
        <f t="shared" si="5"/>
        <v>6</v>
      </c>
      <c r="L86" s="53">
        <v>7</v>
      </c>
      <c r="M86" s="100">
        <f t="shared" si="6"/>
        <v>0.8571428571428571</v>
      </c>
      <c r="N86" s="192"/>
      <c r="O86" s="15"/>
    </row>
    <row r="87" spans="1:14" s="17" customFormat="1" ht="15.75">
      <c r="A87" s="77">
        <v>1927</v>
      </c>
      <c r="B87" s="51">
        <v>2</v>
      </c>
      <c r="C87" s="103">
        <v>6</v>
      </c>
      <c r="D87" s="104">
        <v>96</v>
      </c>
      <c r="E87" s="103">
        <v>5</v>
      </c>
      <c r="F87" s="51"/>
      <c r="G87" s="51">
        <v>36</v>
      </c>
      <c r="H87" s="51"/>
      <c r="I87" s="51"/>
      <c r="J87" s="51">
        <f t="shared" si="7"/>
        <v>145</v>
      </c>
      <c r="K87" s="53">
        <f t="shared" si="5"/>
        <v>5</v>
      </c>
      <c r="L87" s="53">
        <v>7</v>
      </c>
      <c r="M87" s="100">
        <f t="shared" si="6"/>
        <v>0.7142857142857143</v>
      </c>
      <c r="N87" s="189"/>
    </row>
    <row r="88" spans="1:14" s="17" customFormat="1" ht="15.75">
      <c r="A88" s="77">
        <v>1926</v>
      </c>
      <c r="B88" s="51">
        <v>4</v>
      </c>
      <c r="C88" s="51">
        <v>1</v>
      </c>
      <c r="D88" s="103">
        <v>87</v>
      </c>
      <c r="E88" s="103">
        <v>2</v>
      </c>
      <c r="F88" s="51"/>
      <c r="G88" s="51">
        <v>3</v>
      </c>
      <c r="H88" s="51"/>
      <c r="I88" s="51"/>
      <c r="J88" s="51">
        <f t="shared" si="7"/>
        <v>97</v>
      </c>
      <c r="K88" s="53">
        <f t="shared" si="5"/>
        <v>5</v>
      </c>
      <c r="L88" s="53">
        <v>7</v>
      </c>
      <c r="M88" s="100">
        <f t="shared" si="6"/>
        <v>0.7142857142857143</v>
      </c>
      <c r="N88" s="189"/>
    </row>
    <row r="89" spans="1:14" s="17" customFormat="1" ht="15.75">
      <c r="A89" s="77">
        <v>1925</v>
      </c>
      <c r="B89" s="51">
        <v>6</v>
      </c>
      <c r="C89" s="51"/>
      <c r="D89" s="51"/>
      <c r="E89" s="103">
        <v>5</v>
      </c>
      <c r="F89" s="51"/>
      <c r="G89" s="51">
        <v>1</v>
      </c>
      <c r="H89" s="51"/>
      <c r="I89" s="51"/>
      <c r="J89" s="51">
        <f t="shared" si="7"/>
        <v>12</v>
      </c>
      <c r="K89" s="53">
        <f t="shared" si="5"/>
        <v>3</v>
      </c>
      <c r="L89" s="53">
        <v>7</v>
      </c>
      <c r="M89" s="100">
        <f t="shared" si="6"/>
        <v>0.42857142857142855</v>
      </c>
      <c r="N89" s="189"/>
    </row>
    <row r="90" spans="1:14" s="17" customFormat="1" ht="15.75">
      <c r="A90" s="77">
        <v>1924</v>
      </c>
      <c r="B90" s="51"/>
      <c r="C90" s="51"/>
      <c r="D90" s="103">
        <v>94</v>
      </c>
      <c r="E90" s="103">
        <v>5</v>
      </c>
      <c r="F90" s="51"/>
      <c r="G90" s="51">
        <v>0</v>
      </c>
      <c r="H90" s="51"/>
      <c r="I90" s="51"/>
      <c r="J90" s="51">
        <f t="shared" si="7"/>
        <v>99</v>
      </c>
      <c r="K90" s="53">
        <f t="shared" si="5"/>
        <v>3</v>
      </c>
      <c r="L90" s="53">
        <v>7</v>
      </c>
      <c r="M90" s="100">
        <f t="shared" si="6"/>
        <v>0.42857142857142855</v>
      </c>
      <c r="N90" s="189"/>
    </row>
    <row r="91" spans="1:14" s="17" customFormat="1" ht="15.75">
      <c r="A91" s="77">
        <v>1923</v>
      </c>
      <c r="B91" s="51">
        <v>1</v>
      </c>
      <c r="C91" s="51"/>
      <c r="D91" s="51"/>
      <c r="E91" s="101"/>
      <c r="F91" s="51"/>
      <c r="G91" s="51">
        <v>32</v>
      </c>
      <c r="H91" s="51"/>
      <c r="I91" s="51"/>
      <c r="J91" s="51">
        <f t="shared" si="7"/>
        <v>33</v>
      </c>
      <c r="K91" s="53">
        <f t="shared" si="5"/>
        <v>2</v>
      </c>
      <c r="L91" s="53">
        <v>7</v>
      </c>
      <c r="M91" s="100">
        <f t="shared" si="6"/>
        <v>0.2857142857142857</v>
      </c>
      <c r="N91" s="189"/>
    </row>
    <row r="92" spans="1:14" s="17" customFormat="1" ht="15.75">
      <c r="A92" s="77">
        <v>1922</v>
      </c>
      <c r="B92" s="51">
        <v>2</v>
      </c>
      <c r="C92" s="51"/>
      <c r="D92" s="51"/>
      <c r="E92" s="51"/>
      <c r="F92" s="51"/>
      <c r="G92" s="51"/>
      <c r="H92" s="51"/>
      <c r="I92" s="51"/>
      <c r="J92" s="51">
        <f t="shared" si="7"/>
        <v>2</v>
      </c>
      <c r="K92" s="53">
        <f t="shared" si="5"/>
        <v>1</v>
      </c>
      <c r="L92" s="53">
        <v>7</v>
      </c>
      <c r="M92" s="100">
        <f t="shared" si="6"/>
        <v>0.14285714285714285</v>
      </c>
      <c r="N92" s="189"/>
    </row>
    <row r="93" spans="1:14" s="17" customFormat="1" ht="15.75">
      <c r="A93" s="77">
        <v>1921</v>
      </c>
      <c r="B93" s="101"/>
      <c r="C93" s="101"/>
      <c r="D93" s="51"/>
      <c r="E93" s="51"/>
      <c r="F93" s="51"/>
      <c r="G93" s="51"/>
      <c r="H93" s="51"/>
      <c r="I93" s="51"/>
      <c r="J93" s="51"/>
      <c r="K93" s="53">
        <f t="shared" si="5"/>
        <v>0</v>
      </c>
      <c r="L93" s="53">
        <v>4</v>
      </c>
      <c r="M93" s="100">
        <f t="shared" si="6"/>
        <v>0</v>
      </c>
      <c r="N93" s="190"/>
    </row>
    <row r="94" spans="1:14" s="17" customFormat="1" ht="15.75">
      <c r="A94" s="77">
        <v>1920</v>
      </c>
      <c r="B94" s="51"/>
      <c r="C94" s="51"/>
      <c r="D94" s="51"/>
      <c r="E94" s="51"/>
      <c r="F94" s="51"/>
      <c r="G94" s="51">
        <v>1</v>
      </c>
      <c r="H94" s="51"/>
      <c r="I94" s="51"/>
      <c r="J94" s="51">
        <f aca="true" t="shared" si="8" ref="J94:J101">SUM(B94:I94)</f>
        <v>1</v>
      </c>
      <c r="K94" s="53">
        <f aca="true" t="shared" si="9" ref="K94:K114">COUNT(B94:I94)</f>
        <v>1</v>
      </c>
      <c r="L94" s="53">
        <v>4</v>
      </c>
      <c r="M94" s="100">
        <f t="shared" si="6"/>
        <v>0.25</v>
      </c>
      <c r="N94" s="189"/>
    </row>
    <row r="95" spans="1:14" s="17" customFormat="1" ht="15.75">
      <c r="A95" s="77">
        <v>1919</v>
      </c>
      <c r="B95" s="51"/>
      <c r="C95" s="51"/>
      <c r="D95" s="51">
        <v>29</v>
      </c>
      <c r="E95" s="51"/>
      <c r="F95" s="51"/>
      <c r="G95" s="51"/>
      <c r="H95" s="51"/>
      <c r="I95" s="51"/>
      <c r="J95" s="51">
        <f t="shared" si="8"/>
        <v>29</v>
      </c>
      <c r="K95" s="53">
        <f t="shared" si="9"/>
        <v>1</v>
      </c>
      <c r="L95" s="53">
        <v>4</v>
      </c>
      <c r="M95" s="100">
        <f t="shared" si="6"/>
        <v>0.25</v>
      </c>
      <c r="N95" s="189"/>
    </row>
    <row r="96" spans="1:14" s="17" customFormat="1" ht="15.75">
      <c r="A96" s="77">
        <v>1918</v>
      </c>
      <c r="B96" s="51"/>
      <c r="C96" s="51"/>
      <c r="D96" s="51">
        <v>4</v>
      </c>
      <c r="E96" s="51"/>
      <c r="F96" s="51"/>
      <c r="G96" s="51"/>
      <c r="H96" s="51"/>
      <c r="I96" s="51"/>
      <c r="J96" s="51">
        <f t="shared" si="8"/>
        <v>4</v>
      </c>
      <c r="K96" s="53">
        <f t="shared" si="9"/>
        <v>1</v>
      </c>
      <c r="L96" s="53">
        <v>4</v>
      </c>
      <c r="M96" s="100">
        <f t="shared" si="6"/>
        <v>0.25</v>
      </c>
      <c r="N96" s="189"/>
    </row>
    <row r="97" spans="1:14" s="17" customFormat="1" ht="15.75">
      <c r="A97" s="77">
        <v>1917</v>
      </c>
      <c r="B97" s="51"/>
      <c r="C97" s="51"/>
      <c r="D97" s="103">
        <v>45</v>
      </c>
      <c r="E97" s="51"/>
      <c r="F97" s="51"/>
      <c r="G97" s="51"/>
      <c r="H97" s="51"/>
      <c r="I97" s="51"/>
      <c r="J97" s="51">
        <f t="shared" si="8"/>
        <v>45</v>
      </c>
      <c r="K97" s="53">
        <f t="shared" si="9"/>
        <v>1</v>
      </c>
      <c r="L97" s="53">
        <v>4</v>
      </c>
      <c r="M97" s="100">
        <f t="shared" si="6"/>
        <v>0.25</v>
      </c>
      <c r="N97" s="189"/>
    </row>
    <row r="98" spans="1:14" s="17" customFormat="1" ht="15.75">
      <c r="A98" s="77">
        <v>1916</v>
      </c>
      <c r="B98" s="51"/>
      <c r="C98" s="51"/>
      <c r="D98" s="103">
        <v>211</v>
      </c>
      <c r="E98" s="51"/>
      <c r="F98" s="51"/>
      <c r="G98" s="51"/>
      <c r="H98" s="51"/>
      <c r="I98" s="51"/>
      <c r="J98" s="51">
        <f t="shared" si="8"/>
        <v>211</v>
      </c>
      <c r="K98" s="53">
        <f t="shared" si="9"/>
        <v>1</v>
      </c>
      <c r="L98" s="53">
        <v>4</v>
      </c>
      <c r="M98" s="100">
        <f t="shared" si="6"/>
        <v>0.25</v>
      </c>
      <c r="N98" s="189"/>
    </row>
    <row r="99" spans="1:15" s="17" customFormat="1" ht="15.75">
      <c r="A99" s="77">
        <v>1915</v>
      </c>
      <c r="B99" s="51"/>
      <c r="C99" s="51"/>
      <c r="D99" s="103">
        <v>281</v>
      </c>
      <c r="E99" s="51"/>
      <c r="F99" s="51"/>
      <c r="G99" s="51"/>
      <c r="H99" s="51"/>
      <c r="I99" s="51"/>
      <c r="J99" s="51">
        <f t="shared" si="8"/>
        <v>281</v>
      </c>
      <c r="K99" s="53">
        <f t="shared" si="9"/>
        <v>1</v>
      </c>
      <c r="L99" s="53">
        <v>4</v>
      </c>
      <c r="M99" s="100">
        <f t="shared" si="6"/>
        <v>0.25</v>
      </c>
      <c r="N99" s="192"/>
      <c r="O99" s="15"/>
    </row>
    <row r="100" spans="1:14" s="17" customFormat="1" ht="15.75">
      <c r="A100" s="77">
        <v>1914</v>
      </c>
      <c r="B100" s="51"/>
      <c r="C100" s="51"/>
      <c r="D100" s="103">
        <v>158</v>
      </c>
      <c r="E100" s="51"/>
      <c r="F100" s="51"/>
      <c r="G100" s="51">
        <v>30</v>
      </c>
      <c r="H100" s="51"/>
      <c r="I100" s="51"/>
      <c r="J100" s="51">
        <f t="shared" si="8"/>
        <v>188</v>
      </c>
      <c r="K100" s="53">
        <f t="shared" si="9"/>
        <v>2</v>
      </c>
      <c r="L100" s="53">
        <v>4</v>
      </c>
      <c r="M100" s="100">
        <f t="shared" si="6"/>
        <v>0.5</v>
      </c>
      <c r="N100" s="189"/>
    </row>
    <row r="101" spans="1:14" s="17" customFormat="1" ht="15.75">
      <c r="A101" s="77">
        <v>1913</v>
      </c>
      <c r="B101" s="51"/>
      <c r="C101" s="51"/>
      <c r="D101" s="101">
        <v>8</v>
      </c>
      <c r="E101" s="51"/>
      <c r="F101" s="51"/>
      <c r="G101" s="51"/>
      <c r="H101" s="51"/>
      <c r="I101" s="51"/>
      <c r="J101" s="51">
        <f t="shared" si="8"/>
        <v>8</v>
      </c>
      <c r="K101" s="53">
        <f t="shared" si="9"/>
        <v>1</v>
      </c>
      <c r="L101" s="53">
        <v>3</v>
      </c>
      <c r="M101" s="100">
        <f t="shared" si="6"/>
        <v>0.3333333333333333</v>
      </c>
      <c r="N101" s="189"/>
    </row>
    <row r="102" spans="1:14" s="17" customFormat="1" ht="15.75">
      <c r="A102" s="77">
        <v>1912</v>
      </c>
      <c r="B102" s="51"/>
      <c r="C102" s="51"/>
      <c r="D102" s="51"/>
      <c r="E102" s="51"/>
      <c r="F102" s="51"/>
      <c r="G102" s="51"/>
      <c r="H102" s="51"/>
      <c r="I102" s="51"/>
      <c r="J102" s="51"/>
      <c r="K102" s="53">
        <f t="shared" si="9"/>
        <v>0</v>
      </c>
      <c r="L102" s="53">
        <v>3</v>
      </c>
      <c r="M102" s="100">
        <f t="shared" si="6"/>
        <v>0</v>
      </c>
      <c r="N102" s="190"/>
    </row>
    <row r="103" spans="1:14" s="17" customFormat="1" ht="15.75">
      <c r="A103" s="77">
        <v>1911</v>
      </c>
      <c r="B103" s="51"/>
      <c r="C103" s="51"/>
      <c r="D103" s="51"/>
      <c r="E103" s="51"/>
      <c r="F103" s="101"/>
      <c r="G103" s="101"/>
      <c r="H103" s="51"/>
      <c r="I103" s="51"/>
      <c r="J103" s="51"/>
      <c r="K103" s="53">
        <f t="shared" si="9"/>
        <v>0</v>
      </c>
      <c r="L103" s="53">
        <v>1</v>
      </c>
      <c r="M103" s="100">
        <f t="shared" si="6"/>
        <v>0</v>
      </c>
      <c r="N103" s="190"/>
    </row>
    <row r="104" spans="1:14" s="17" customFormat="1" ht="15.75">
      <c r="A104" s="77">
        <v>1910</v>
      </c>
      <c r="B104" s="51"/>
      <c r="C104" s="51"/>
      <c r="D104" s="51"/>
      <c r="E104" s="51"/>
      <c r="F104" s="51"/>
      <c r="G104" s="51"/>
      <c r="H104" s="101"/>
      <c r="I104" s="51"/>
      <c r="J104" s="51"/>
      <c r="K104" s="53">
        <f t="shared" si="9"/>
        <v>0</v>
      </c>
      <c r="L104" s="53">
        <v>0</v>
      </c>
      <c r="M104" s="100">
        <v>0</v>
      </c>
      <c r="N104" s="190"/>
    </row>
    <row r="105" spans="1:14" s="17" customFormat="1" ht="15.75">
      <c r="A105" s="77">
        <v>1909</v>
      </c>
      <c r="B105" s="51"/>
      <c r="C105" s="51"/>
      <c r="D105" s="51"/>
      <c r="E105" s="51"/>
      <c r="F105" s="51"/>
      <c r="G105" s="51"/>
      <c r="H105" s="51"/>
      <c r="I105" s="51"/>
      <c r="J105" s="51"/>
      <c r="K105" s="53">
        <f t="shared" si="9"/>
        <v>0</v>
      </c>
      <c r="L105" s="53">
        <v>0</v>
      </c>
      <c r="M105" s="100">
        <v>0</v>
      </c>
      <c r="N105" s="190"/>
    </row>
    <row r="106" spans="1:14" s="17" customFormat="1" ht="15.75">
      <c r="A106" s="77">
        <v>1908</v>
      </c>
      <c r="B106" s="51"/>
      <c r="C106" s="51"/>
      <c r="D106" s="51"/>
      <c r="E106" s="51"/>
      <c r="F106" s="51"/>
      <c r="G106" s="51"/>
      <c r="H106" s="51"/>
      <c r="I106" s="51"/>
      <c r="J106" s="51"/>
      <c r="K106" s="53">
        <f t="shared" si="9"/>
        <v>0</v>
      </c>
      <c r="L106" s="53">
        <v>0</v>
      </c>
      <c r="M106" s="100">
        <v>0</v>
      </c>
      <c r="N106" s="190"/>
    </row>
    <row r="107" spans="1:14" s="17" customFormat="1" ht="15.75">
      <c r="A107" s="77">
        <v>1907</v>
      </c>
      <c r="B107" s="51"/>
      <c r="C107" s="51"/>
      <c r="D107" s="51"/>
      <c r="E107" s="51"/>
      <c r="F107" s="51"/>
      <c r="G107" s="51"/>
      <c r="H107" s="51"/>
      <c r="I107" s="51"/>
      <c r="J107" s="51"/>
      <c r="K107" s="53">
        <f t="shared" si="9"/>
        <v>0</v>
      </c>
      <c r="L107" s="53">
        <v>0</v>
      </c>
      <c r="M107" s="100">
        <v>0</v>
      </c>
      <c r="N107" s="189"/>
    </row>
    <row r="108" spans="1:14" s="17" customFormat="1" ht="15.75">
      <c r="A108" s="77">
        <v>1906</v>
      </c>
      <c r="B108" s="51"/>
      <c r="C108" s="51"/>
      <c r="D108" s="51"/>
      <c r="E108" s="51"/>
      <c r="F108" s="51"/>
      <c r="G108" s="51"/>
      <c r="H108" s="51"/>
      <c r="I108" s="51"/>
      <c r="J108" s="51"/>
      <c r="K108" s="53">
        <f t="shared" si="9"/>
        <v>0</v>
      </c>
      <c r="L108" s="53">
        <v>0</v>
      </c>
      <c r="M108" s="100">
        <v>0</v>
      </c>
      <c r="N108" s="190"/>
    </row>
    <row r="109" spans="1:14" s="17" customFormat="1" ht="15.75">
      <c r="A109" s="77">
        <v>1905</v>
      </c>
      <c r="B109" s="51"/>
      <c r="C109" s="51"/>
      <c r="D109" s="51"/>
      <c r="E109" s="51"/>
      <c r="F109" s="51"/>
      <c r="G109" s="51"/>
      <c r="H109" s="51"/>
      <c r="I109" s="51"/>
      <c r="J109" s="51"/>
      <c r="K109" s="53">
        <f t="shared" si="9"/>
        <v>0</v>
      </c>
      <c r="L109" s="53">
        <v>0</v>
      </c>
      <c r="M109" s="100">
        <v>0</v>
      </c>
      <c r="N109" s="190"/>
    </row>
    <row r="110" spans="1:14" s="17" customFormat="1" ht="15.75">
      <c r="A110" s="77">
        <v>1904</v>
      </c>
      <c r="B110" s="51"/>
      <c r="C110" s="51"/>
      <c r="D110" s="51"/>
      <c r="E110" s="51"/>
      <c r="F110" s="51"/>
      <c r="G110" s="51"/>
      <c r="H110" s="51"/>
      <c r="I110" s="51"/>
      <c r="J110" s="51"/>
      <c r="K110" s="53">
        <f t="shared" si="9"/>
        <v>0</v>
      </c>
      <c r="L110" s="53">
        <v>0</v>
      </c>
      <c r="M110" s="100">
        <v>0</v>
      </c>
      <c r="N110" s="190"/>
    </row>
    <row r="111" spans="1:14" s="17" customFormat="1" ht="15.75">
      <c r="A111" s="77">
        <v>1903</v>
      </c>
      <c r="B111" s="51"/>
      <c r="C111" s="51"/>
      <c r="D111" s="51"/>
      <c r="E111" s="51"/>
      <c r="F111" s="51"/>
      <c r="G111" s="51"/>
      <c r="H111" s="51"/>
      <c r="I111" s="51"/>
      <c r="J111" s="51"/>
      <c r="K111" s="53">
        <f t="shared" si="9"/>
        <v>0</v>
      </c>
      <c r="L111" s="53">
        <v>0</v>
      </c>
      <c r="M111" s="100">
        <v>0</v>
      </c>
      <c r="N111" s="190"/>
    </row>
    <row r="112" spans="1:14" s="17" customFormat="1" ht="15.75">
      <c r="A112" s="77">
        <v>1902</v>
      </c>
      <c r="B112" s="51"/>
      <c r="C112" s="51"/>
      <c r="D112" s="51"/>
      <c r="E112" s="51"/>
      <c r="F112" s="51"/>
      <c r="G112" s="51"/>
      <c r="H112" s="51"/>
      <c r="I112" s="51"/>
      <c r="J112" s="51"/>
      <c r="K112" s="53">
        <f t="shared" si="9"/>
        <v>0</v>
      </c>
      <c r="L112" s="53">
        <v>0</v>
      </c>
      <c r="M112" s="100">
        <v>0</v>
      </c>
      <c r="N112" s="190"/>
    </row>
    <row r="113" spans="1:14" s="17" customFormat="1" ht="15.75">
      <c r="A113" s="77">
        <v>1901</v>
      </c>
      <c r="B113" s="51"/>
      <c r="C113" s="51"/>
      <c r="D113" s="51"/>
      <c r="E113" s="51"/>
      <c r="F113" s="51"/>
      <c r="G113" s="51"/>
      <c r="H113" s="51"/>
      <c r="I113" s="51"/>
      <c r="J113" s="51"/>
      <c r="K113" s="53">
        <f t="shared" si="9"/>
        <v>0</v>
      </c>
      <c r="L113" s="53">
        <v>0</v>
      </c>
      <c r="M113" s="100">
        <v>0</v>
      </c>
      <c r="N113" s="190"/>
    </row>
    <row r="114" spans="1:14" s="17" customFormat="1" ht="15.75">
      <c r="A114" s="77">
        <v>1900</v>
      </c>
      <c r="B114" s="51"/>
      <c r="C114" s="51"/>
      <c r="D114" s="51"/>
      <c r="E114" s="51"/>
      <c r="F114" s="51"/>
      <c r="G114" s="51"/>
      <c r="H114" s="51"/>
      <c r="I114" s="51"/>
      <c r="J114" s="51"/>
      <c r="K114" s="53">
        <f t="shared" si="9"/>
        <v>0</v>
      </c>
      <c r="L114" s="53">
        <v>0</v>
      </c>
      <c r="M114" s="100">
        <v>0</v>
      </c>
      <c r="N114" s="190"/>
    </row>
    <row r="115" spans="1:14" s="17" customFormat="1" ht="15.75">
      <c r="A115" s="109">
        <v>1898</v>
      </c>
      <c r="B115" s="51"/>
      <c r="C115" s="51"/>
      <c r="D115" s="51"/>
      <c r="E115" s="51"/>
      <c r="F115" s="51"/>
      <c r="G115" s="51"/>
      <c r="H115" s="51"/>
      <c r="I115" s="51"/>
      <c r="J115" s="51"/>
      <c r="K115" s="53"/>
      <c r="L115" s="84"/>
      <c r="M115" s="84"/>
      <c r="N115" s="190"/>
    </row>
    <row r="116" spans="1:14" s="17" customFormat="1" ht="15.75">
      <c r="A116" s="110"/>
      <c r="B116" s="105"/>
      <c r="C116" s="105"/>
      <c r="D116" s="105"/>
      <c r="E116" s="105"/>
      <c r="F116" s="105"/>
      <c r="G116" s="105"/>
      <c r="H116" s="105"/>
      <c r="I116" s="105"/>
      <c r="J116" s="105"/>
      <c r="K116" s="64"/>
      <c r="L116" s="64"/>
      <c r="M116" s="64"/>
      <c r="N116" s="190"/>
    </row>
    <row r="117" spans="1:14" s="17" customFormat="1" ht="15.75">
      <c r="A117" s="92" t="s">
        <v>28</v>
      </c>
      <c r="B117" s="106">
        <f aca="true" t="shared" si="10" ref="B117:J117">SUM(B4:B116)</f>
        <v>37</v>
      </c>
      <c r="C117" s="106">
        <f t="shared" si="10"/>
        <v>28</v>
      </c>
      <c r="D117" s="106">
        <f t="shared" si="10"/>
        <v>3161</v>
      </c>
      <c r="E117" s="106">
        <f t="shared" si="10"/>
        <v>211</v>
      </c>
      <c r="F117" s="106">
        <f t="shared" si="10"/>
        <v>1455</v>
      </c>
      <c r="G117" s="106">
        <f t="shared" si="10"/>
        <v>939</v>
      </c>
      <c r="H117" s="106">
        <f t="shared" si="10"/>
        <v>1153</v>
      </c>
      <c r="I117" s="106">
        <f t="shared" si="10"/>
        <v>453</v>
      </c>
      <c r="J117" s="176">
        <f t="shared" si="10"/>
        <v>7437</v>
      </c>
      <c r="K117" s="223" t="s">
        <v>14</v>
      </c>
      <c r="L117" s="223"/>
      <c r="M117" s="174">
        <f>AVERAGE(M4:M114)</f>
        <v>0.5212355212355213</v>
      </c>
      <c r="N117" s="190"/>
    </row>
    <row r="118" spans="1:14" ht="16.5" thickBot="1">
      <c r="A118" s="76"/>
      <c r="B118" s="193"/>
      <c r="C118" s="194"/>
      <c r="D118" s="193"/>
      <c r="E118" s="193"/>
      <c r="F118" s="193"/>
      <c r="G118" s="193"/>
      <c r="H118" s="193"/>
      <c r="I118" s="193"/>
      <c r="J118" s="195"/>
      <c r="K118" s="172"/>
      <c r="L118" s="172"/>
      <c r="M118" s="203"/>
      <c r="N118" s="190"/>
    </row>
    <row r="119" spans="1:14" ht="16.5" thickTop="1">
      <c r="A119" s="70"/>
      <c r="B119" s="70"/>
      <c r="C119" s="74"/>
      <c r="D119" s="70"/>
      <c r="E119" s="70"/>
      <c r="F119" s="70"/>
      <c r="G119" s="70"/>
      <c r="H119" s="70"/>
      <c r="I119" s="70"/>
      <c r="J119" s="204"/>
      <c r="K119" s="53"/>
      <c r="L119" s="53"/>
      <c r="M119" s="205"/>
      <c r="N119" s="190"/>
    </row>
    <row r="120" spans="1:14" ht="64.5" customHeight="1">
      <c r="A120" s="216" t="s">
        <v>95</v>
      </c>
      <c r="B120" s="216"/>
      <c r="C120" s="216"/>
      <c r="D120" s="216"/>
      <c r="E120" s="216"/>
      <c r="F120" s="216"/>
      <c r="G120" s="216"/>
      <c r="H120" s="216"/>
      <c r="I120" s="216"/>
      <c r="J120" s="216"/>
      <c r="K120" s="216"/>
      <c r="L120" s="216"/>
      <c r="M120" s="216"/>
      <c r="N120" s="190"/>
    </row>
    <row r="121" spans="1:14" ht="15.75">
      <c r="A121" s="222"/>
      <c r="B121" s="222"/>
      <c r="C121" s="222"/>
      <c r="D121" s="222"/>
      <c r="E121" s="222"/>
      <c r="F121" s="222"/>
      <c r="G121" s="222"/>
      <c r="H121" s="222"/>
      <c r="I121" s="222"/>
      <c r="J121" s="222"/>
      <c r="K121" s="222"/>
      <c r="L121" s="222"/>
      <c r="M121" s="222"/>
      <c r="N121" s="190"/>
    </row>
    <row r="122" spans="1:14" ht="15" customHeight="1">
      <c r="A122" s="212" t="s">
        <v>78</v>
      </c>
      <c r="B122" s="212"/>
      <c r="C122" s="212"/>
      <c r="D122" s="212"/>
      <c r="E122" s="212"/>
      <c r="F122" s="212"/>
      <c r="G122" s="212"/>
      <c r="H122" s="212"/>
      <c r="I122" s="212"/>
      <c r="J122" s="212"/>
      <c r="K122" s="212"/>
      <c r="L122" s="212"/>
      <c r="M122" s="212"/>
      <c r="N122" s="190"/>
    </row>
    <row r="123" spans="1:14" ht="15.75">
      <c r="A123" s="215"/>
      <c r="B123" s="215"/>
      <c r="C123" s="215"/>
      <c r="D123" s="215"/>
      <c r="E123" s="215"/>
      <c r="F123" s="215"/>
      <c r="G123" s="215"/>
      <c r="H123" s="215"/>
      <c r="I123" s="215"/>
      <c r="J123" s="215"/>
      <c r="K123" s="215"/>
      <c r="L123" s="215"/>
      <c r="M123" s="215"/>
      <c r="N123" s="190"/>
    </row>
    <row r="124" spans="1:14" ht="15" customHeight="1">
      <c r="A124" s="212" t="s">
        <v>76</v>
      </c>
      <c r="B124" s="212"/>
      <c r="C124" s="212"/>
      <c r="D124" s="212"/>
      <c r="E124" s="212"/>
      <c r="F124" s="212"/>
      <c r="G124" s="212"/>
      <c r="H124" s="212"/>
      <c r="I124" s="212"/>
      <c r="J124" s="212"/>
      <c r="K124" s="212"/>
      <c r="L124" s="212"/>
      <c r="M124" s="212"/>
      <c r="N124" s="190"/>
    </row>
    <row r="125" spans="1:14" ht="15.75">
      <c r="A125" s="215"/>
      <c r="B125" s="215"/>
      <c r="C125" s="215"/>
      <c r="D125" s="215"/>
      <c r="E125" s="215"/>
      <c r="F125" s="215"/>
      <c r="G125" s="215"/>
      <c r="H125" s="215"/>
      <c r="I125" s="215"/>
      <c r="J125" s="215"/>
      <c r="K125" s="215"/>
      <c r="L125" s="215"/>
      <c r="M125" s="215"/>
      <c r="N125" s="190"/>
    </row>
    <row r="126" spans="1:14" ht="15" customHeight="1">
      <c r="A126" s="212" t="s">
        <v>79</v>
      </c>
      <c r="B126" s="212"/>
      <c r="C126" s="212"/>
      <c r="D126" s="212"/>
      <c r="E126" s="212"/>
      <c r="F126" s="212"/>
      <c r="G126" s="212"/>
      <c r="H126" s="212"/>
      <c r="I126" s="212"/>
      <c r="J126" s="212"/>
      <c r="K126" s="212"/>
      <c r="L126" s="212"/>
      <c r="M126" s="212"/>
      <c r="N126" s="190"/>
    </row>
    <row r="127" spans="1:14" ht="15.75">
      <c r="A127" s="215"/>
      <c r="B127" s="215"/>
      <c r="C127" s="215"/>
      <c r="D127" s="215"/>
      <c r="E127" s="215"/>
      <c r="F127" s="215"/>
      <c r="G127" s="215"/>
      <c r="H127" s="215"/>
      <c r="I127" s="215"/>
      <c r="J127" s="215"/>
      <c r="K127" s="215"/>
      <c r="L127" s="215"/>
      <c r="M127" s="215"/>
      <c r="N127" s="190"/>
    </row>
    <row r="128" spans="1:14" ht="15" customHeight="1">
      <c r="A128" s="212" t="s">
        <v>80</v>
      </c>
      <c r="B128" s="212"/>
      <c r="C128" s="212"/>
      <c r="D128" s="212"/>
      <c r="E128" s="212"/>
      <c r="F128" s="212"/>
      <c r="G128" s="212"/>
      <c r="H128" s="212"/>
      <c r="I128" s="212"/>
      <c r="J128" s="212"/>
      <c r="K128" s="212"/>
      <c r="L128" s="212"/>
      <c r="M128" s="212"/>
      <c r="N128" s="190"/>
    </row>
    <row r="129" spans="1:14" ht="15.75">
      <c r="A129" s="212"/>
      <c r="B129" s="212"/>
      <c r="C129" s="212"/>
      <c r="D129" s="212"/>
      <c r="E129" s="212"/>
      <c r="F129" s="212"/>
      <c r="G129" s="212"/>
      <c r="H129" s="212"/>
      <c r="I129" s="212"/>
      <c r="J129" s="212"/>
      <c r="K129" s="212"/>
      <c r="L129" s="212"/>
      <c r="M129" s="212"/>
      <c r="N129" s="190"/>
    </row>
    <row r="130" spans="1:14" ht="15" customHeight="1">
      <c r="A130" s="212" t="s">
        <v>81</v>
      </c>
      <c r="B130" s="212"/>
      <c r="C130" s="212"/>
      <c r="D130" s="212"/>
      <c r="E130" s="212"/>
      <c r="F130" s="212"/>
      <c r="G130" s="212"/>
      <c r="H130" s="212"/>
      <c r="I130" s="212"/>
      <c r="J130" s="212"/>
      <c r="K130" s="212"/>
      <c r="L130" s="212"/>
      <c r="M130" s="212"/>
      <c r="N130" s="190"/>
    </row>
    <row r="131" spans="1:14" ht="12.75">
      <c r="A131" s="225"/>
      <c r="B131" s="225"/>
      <c r="C131" s="225"/>
      <c r="D131" s="225"/>
      <c r="E131" s="225"/>
      <c r="F131" s="225"/>
      <c r="G131" s="225"/>
      <c r="H131" s="225"/>
      <c r="I131" s="225"/>
      <c r="J131" s="225"/>
      <c r="K131" s="225"/>
      <c r="L131" s="225"/>
      <c r="M131" s="225"/>
      <c r="N131" s="190"/>
    </row>
    <row r="132" spans="3:14" ht="12.75">
      <c r="C132"/>
      <c r="D132"/>
      <c r="J132" s="20"/>
      <c r="N132" s="190"/>
    </row>
    <row r="133" spans="3:14" ht="12.75">
      <c r="C133"/>
      <c r="D133"/>
      <c r="J133" s="20"/>
      <c r="N133" s="191"/>
    </row>
    <row r="134" spans="3:14" ht="12.75">
      <c r="C134"/>
      <c r="D134"/>
      <c r="J134" s="20"/>
      <c r="N134" s="190"/>
    </row>
    <row r="135" spans="3:14" ht="12.75">
      <c r="C135"/>
      <c r="D135"/>
      <c r="J135" s="20"/>
      <c r="N135" s="190"/>
    </row>
    <row r="136" spans="3:14" ht="12.75">
      <c r="C136"/>
      <c r="D136"/>
      <c r="J136" s="20"/>
      <c r="N136" s="190"/>
    </row>
    <row r="137" spans="3:14" ht="12.75">
      <c r="C137"/>
      <c r="D137"/>
      <c r="J137" s="20"/>
      <c r="N137" s="190"/>
    </row>
    <row r="138" spans="3:14" ht="12.75">
      <c r="C138"/>
      <c r="D138"/>
      <c r="J138" s="20"/>
      <c r="N138" s="190"/>
    </row>
    <row r="139" spans="3:14" ht="12.75">
      <c r="C139"/>
      <c r="D139"/>
      <c r="J139" s="20"/>
      <c r="N139" s="190"/>
    </row>
    <row r="140" spans="3:14" ht="12.75">
      <c r="C140"/>
      <c r="D140"/>
      <c r="J140" s="20"/>
      <c r="N140" s="190"/>
    </row>
    <row r="141" spans="3:10" ht="12.75">
      <c r="C141"/>
      <c r="D141"/>
      <c r="J141" s="20"/>
    </row>
    <row r="142" spans="3:10" ht="12.75">
      <c r="C142"/>
      <c r="D142"/>
      <c r="J142" s="20"/>
    </row>
    <row r="143" spans="3:10" ht="12.75">
      <c r="C143"/>
      <c r="D143"/>
      <c r="J143" s="20"/>
    </row>
    <row r="144" spans="3:10" ht="12.75">
      <c r="C144"/>
      <c r="D144"/>
      <c r="J144" s="20"/>
    </row>
    <row r="145" spans="3:10" ht="12.75">
      <c r="C145"/>
      <c r="D145"/>
      <c r="J145" s="20"/>
    </row>
    <row r="146" spans="3:10" ht="12.75">
      <c r="C146"/>
      <c r="D146"/>
      <c r="J146" s="20"/>
    </row>
    <row r="147" spans="3:10" ht="12.75">
      <c r="C147"/>
      <c r="D147"/>
      <c r="J147" s="20"/>
    </row>
    <row r="148" spans="3:10" ht="12.75">
      <c r="C148"/>
      <c r="D148"/>
      <c r="J148" s="20"/>
    </row>
    <row r="149" spans="3:10" ht="12.75">
      <c r="C149"/>
      <c r="D149"/>
      <c r="J149" s="20"/>
    </row>
    <row r="150" spans="3:10" ht="12.75">
      <c r="C150"/>
      <c r="D150"/>
      <c r="J150" s="20"/>
    </row>
    <row r="151" spans="3:10" ht="12.75">
      <c r="C151"/>
      <c r="D151"/>
      <c r="J151" s="20"/>
    </row>
    <row r="152" spans="3:10" ht="12.75">
      <c r="C152"/>
      <c r="D152"/>
      <c r="J152" s="20"/>
    </row>
    <row r="153" spans="3:10" ht="12.75">
      <c r="C153"/>
      <c r="D153"/>
      <c r="J153" s="20"/>
    </row>
    <row r="154" spans="3:10" ht="12.75">
      <c r="C154"/>
      <c r="D154"/>
      <c r="J154" s="20"/>
    </row>
    <row r="155" spans="3:10" ht="12.75">
      <c r="C155"/>
      <c r="D155"/>
      <c r="J155" s="20"/>
    </row>
    <row r="156" spans="3:10" ht="12.75">
      <c r="C156"/>
      <c r="D156"/>
      <c r="J156" s="20"/>
    </row>
    <row r="157" spans="3:10" ht="12.75">
      <c r="C157"/>
      <c r="D157"/>
      <c r="J157" s="20"/>
    </row>
    <row r="158" spans="3:10" ht="12.75">
      <c r="C158"/>
      <c r="D158"/>
      <c r="J158" s="20"/>
    </row>
    <row r="159" spans="3:10" ht="12.75">
      <c r="C159"/>
      <c r="D159"/>
      <c r="J159" s="20"/>
    </row>
    <row r="160" spans="3:10" ht="12.75">
      <c r="C160"/>
      <c r="D160"/>
      <c r="J160" s="20"/>
    </row>
    <row r="161" spans="3:10" ht="12.75">
      <c r="C161"/>
      <c r="D161"/>
      <c r="J161" s="20"/>
    </row>
    <row r="162" spans="3:10" ht="12.75">
      <c r="C162"/>
      <c r="D162"/>
      <c r="J162" s="20"/>
    </row>
    <row r="163" spans="3:10" ht="12.75">
      <c r="C163"/>
      <c r="D163"/>
      <c r="J163" s="20"/>
    </row>
    <row r="164" spans="3:10" ht="12.75">
      <c r="C164"/>
      <c r="D164"/>
      <c r="J164" s="20"/>
    </row>
    <row r="165" spans="3:10" ht="12.75">
      <c r="C165"/>
      <c r="D165"/>
      <c r="J165" s="20"/>
    </row>
    <row r="166" spans="3:10" ht="12.75">
      <c r="C166"/>
      <c r="D166"/>
      <c r="J166" s="20"/>
    </row>
    <row r="167" spans="3:10" ht="12.75">
      <c r="C167"/>
      <c r="D167"/>
      <c r="J167" s="20"/>
    </row>
    <row r="168" spans="3:10" ht="12.75">
      <c r="C168"/>
      <c r="D168"/>
      <c r="J168" s="20"/>
    </row>
    <row r="169" spans="3:10" ht="12.75">
      <c r="C169"/>
      <c r="D169"/>
      <c r="J169" s="20"/>
    </row>
    <row r="170" spans="3:10" ht="12.75">
      <c r="C170"/>
      <c r="D170"/>
      <c r="J170" s="20"/>
    </row>
    <row r="171" spans="3:10" ht="12.75">
      <c r="C171"/>
      <c r="D171"/>
      <c r="J171" s="20"/>
    </row>
    <row r="172" spans="3:10" ht="12.75">
      <c r="C172"/>
      <c r="D172"/>
      <c r="J172" s="20"/>
    </row>
    <row r="173" spans="3:10" ht="12.75">
      <c r="C173"/>
      <c r="D173"/>
      <c r="J173" s="20"/>
    </row>
    <row r="174" spans="3:10" ht="12.75">
      <c r="C174"/>
      <c r="D174"/>
      <c r="J174" s="20"/>
    </row>
  </sheetData>
  <sheetProtection/>
  <mergeCells count="18">
    <mergeCell ref="A120:M120"/>
    <mergeCell ref="A121:M121"/>
    <mergeCell ref="A122:M122"/>
    <mergeCell ref="A123:M123"/>
    <mergeCell ref="A124:M124"/>
    <mergeCell ref="A125:M125"/>
    <mergeCell ref="A2:A3"/>
    <mergeCell ref="J2:J3"/>
    <mergeCell ref="K2:L2"/>
    <mergeCell ref="M2:M3"/>
    <mergeCell ref="K117:L117"/>
    <mergeCell ref="A1:M1"/>
    <mergeCell ref="A126:M126"/>
    <mergeCell ref="A127:M127"/>
    <mergeCell ref="A128:M128"/>
    <mergeCell ref="A129:M129"/>
    <mergeCell ref="A130:M130"/>
    <mergeCell ref="A131:M131"/>
  </mergeCells>
  <printOptions/>
  <pageMargins left="0.7500000000000001" right="0.7500000000000001" top="1" bottom="1" header="0.5" footer="0.5"/>
  <pageSetup fitToHeight="4" fitToWidth="1" orientation="landscape" scale="74"/>
</worksheet>
</file>

<file path=xl/worksheets/sheet7.xml><?xml version="1.0" encoding="utf-8"?>
<worksheet xmlns="http://schemas.openxmlformats.org/spreadsheetml/2006/main" xmlns:r="http://schemas.openxmlformats.org/officeDocument/2006/relationships">
  <sheetPr>
    <pageSetUpPr fitToPage="1"/>
  </sheetPr>
  <dimension ref="A1:R193"/>
  <sheetViews>
    <sheetView zoomScale="125" zoomScaleNormal="125" zoomScalePageLayoutView="0" workbookViewId="0" topLeftCell="A1">
      <selection activeCell="A1" sqref="A1:R1"/>
    </sheetView>
  </sheetViews>
  <sheetFormatPr defaultColWidth="8.8515625" defaultRowHeight="12.75"/>
  <cols>
    <col min="1" max="1" width="12.00390625" style="0" customWidth="1"/>
    <col min="2" max="2" width="10.7109375" style="0" customWidth="1"/>
    <col min="3" max="3" width="9.28125" style="2" customWidth="1"/>
    <col min="4" max="4" width="15.28125" style="14" customWidth="1"/>
    <col min="5" max="5" width="17.00390625" style="0" customWidth="1"/>
    <col min="6" max="6" width="16.8515625" style="0" customWidth="1"/>
    <col min="7" max="7" width="11.8515625" style="0" customWidth="1"/>
    <col min="8" max="8" width="14.7109375" style="0" customWidth="1"/>
    <col min="9" max="9" width="11.7109375" style="0" customWidth="1"/>
    <col min="10" max="10" width="14.7109375" style="0" customWidth="1"/>
    <col min="11" max="11" width="16.8515625" style="0" customWidth="1"/>
    <col min="12" max="12" width="12.421875" style="4" customWidth="1"/>
    <col min="13" max="13" width="12.140625" style="20" customWidth="1"/>
    <col min="14" max="14" width="11.7109375" style="0" customWidth="1"/>
    <col min="15" max="15" width="13.421875" style="2" customWidth="1"/>
    <col min="16" max="16" width="10.8515625" style="0" customWidth="1"/>
    <col min="17" max="17" width="13.7109375" style="0" customWidth="1"/>
    <col min="18" max="18" width="12.140625" style="0" customWidth="1"/>
  </cols>
  <sheetData>
    <row r="1" spans="1:18" s="14" customFormat="1" ht="37.5" customHeight="1" thickBot="1">
      <c r="A1" s="213" t="s">
        <v>107</v>
      </c>
      <c r="B1" s="213"/>
      <c r="C1" s="213"/>
      <c r="D1" s="213"/>
      <c r="E1" s="213"/>
      <c r="F1" s="213"/>
      <c r="G1" s="213"/>
      <c r="H1" s="213"/>
      <c r="I1" s="213"/>
      <c r="J1" s="213"/>
      <c r="K1" s="213"/>
      <c r="L1" s="213"/>
      <c r="M1" s="213"/>
      <c r="N1" s="213"/>
      <c r="O1" s="213"/>
      <c r="P1" s="213"/>
      <c r="Q1" s="213"/>
      <c r="R1" s="213"/>
    </row>
    <row r="2" spans="1:18" s="14" customFormat="1" ht="15.75" customHeight="1" thickTop="1">
      <c r="A2" s="217" t="s">
        <v>0</v>
      </c>
      <c r="B2" s="230" t="s">
        <v>112</v>
      </c>
      <c r="C2" s="230"/>
      <c r="D2" s="230"/>
      <c r="E2" s="230"/>
      <c r="F2" s="230"/>
      <c r="G2" s="230"/>
      <c r="H2" s="230"/>
      <c r="I2" s="230"/>
      <c r="J2" s="230"/>
      <c r="K2" s="230"/>
      <c r="L2" s="230"/>
      <c r="M2" s="230"/>
      <c r="N2" s="230"/>
      <c r="O2" s="209" t="s">
        <v>96</v>
      </c>
      <c r="P2" s="229" t="s">
        <v>22</v>
      </c>
      <c r="Q2" s="229"/>
      <c r="R2" s="209" t="s">
        <v>60</v>
      </c>
    </row>
    <row r="3" spans="1:18" s="14" customFormat="1" ht="69" customHeight="1" thickBot="1">
      <c r="A3" s="218"/>
      <c r="B3" s="130" t="s">
        <v>53</v>
      </c>
      <c r="C3" s="130" t="s">
        <v>54</v>
      </c>
      <c r="D3" s="130" t="s">
        <v>55</v>
      </c>
      <c r="E3" s="130" t="s">
        <v>62</v>
      </c>
      <c r="F3" s="130" t="s">
        <v>59</v>
      </c>
      <c r="G3" s="130" t="s">
        <v>63</v>
      </c>
      <c r="H3" s="201" t="s">
        <v>111</v>
      </c>
      <c r="I3" s="130" t="s">
        <v>64</v>
      </c>
      <c r="J3" s="130" t="s">
        <v>56</v>
      </c>
      <c r="K3" s="130" t="s">
        <v>57</v>
      </c>
      <c r="L3" s="130" t="s">
        <v>58</v>
      </c>
      <c r="M3" s="130" t="s">
        <v>65</v>
      </c>
      <c r="N3" s="130" t="s">
        <v>66</v>
      </c>
      <c r="O3" s="210"/>
      <c r="P3" s="68" t="s">
        <v>11</v>
      </c>
      <c r="Q3" s="68" t="s">
        <v>27</v>
      </c>
      <c r="R3" s="210"/>
    </row>
    <row r="4" spans="1:18" s="17" customFormat="1" ht="16.5" thickTop="1">
      <c r="A4" s="53">
        <v>2010</v>
      </c>
      <c r="B4" s="51">
        <v>5</v>
      </c>
      <c r="C4" s="51">
        <v>0</v>
      </c>
      <c r="D4" s="51">
        <v>5</v>
      </c>
      <c r="E4" s="51">
        <v>0</v>
      </c>
      <c r="F4" s="51">
        <v>1</v>
      </c>
      <c r="G4" s="51">
        <v>0</v>
      </c>
      <c r="H4" s="51"/>
      <c r="I4" s="51">
        <v>1</v>
      </c>
      <c r="J4" s="51">
        <v>9</v>
      </c>
      <c r="K4" s="51">
        <v>6</v>
      </c>
      <c r="L4" s="51">
        <v>14</v>
      </c>
      <c r="M4" s="51">
        <v>1</v>
      </c>
      <c r="N4" s="51"/>
      <c r="O4" s="115">
        <f>SUM(B4:N4)</f>
        <v>42</v>
      </c>
      <c r="P4" s="53">
        <f aca="true" t="shared" si="0" ref="P4:P35">COUNT(B4:N4)</f>
        <v>11</v>
      </c>
      <c r="Q4" s="53">
        <v>11</v>
      </c>
      <c r="R4" s="100">
        <f>P4/Q4</f>
        <v>1</v>
      </c>
    </row>
    <row r="5" spans="1:18" s="17" customFormat="1" ht="15.75">
      <c r="A5" s="53">
        <v>2009</v>
      </c>
      <c r="B5" s="51">
        <v>3</v>
      </c>
      <c r="C5" s="51">
        <v>0</v>
      </c>
      <c r="D5" s="51">
        <v>0</v>
      </c>
      <c r="E5" s="51">
        <v>0</v>
      </c>
      <c r="F5" s="51">
        <v>2</v>
      </c>
      <c r="G5" s="51">
        <v>0</v>
      </c>
      <c r="H5" s="51"/>
      <c r="I5" s="51">
        <v>0</v>
      </c>
      <c r="J5" s="51">
        <v>17</v>
      </c>
      <c r="K5" s="51">
        <v>7</v>
      </c>
      <c r="L5" s="51">
        <v>7</v>
      </c>
      <c r="M5" s="51">
        <v>0</v>
      </c>
      <c r="N5" s="51"/>
      <c r="O5" s="115">
        <f aca="true" t="shared" si="1" ref="O5:O68">SUM(B5:N5)</f>
        <v>36</v>
      </c>
      <c r="P5" s="53">
        <f t="shared" si="0"/>
        <v>11</v>
      </c>
      <c r="Q5" s="53">
        <v>11</v>
      </c>
      <c r="R5" s="100">
        <f aca="true" t="shared" si="2" ref="R5:R68">P5/Q5</f>
        <v>1</v>
      </c>
    </row>
    <row r="6" spans="1:18" s="17" customFormat="1" ht="15.75">
      <c r="A6" s="53">
        <v>2008</v>
      </c>
      <c r="B6" s="51">
        <v>9</v>
      </c>
      <c r="C6" s="51">
        <v>0</v>
      </c>
      <c r="D6" s="51">
        <v>8</v>
      </c>
      <c r="E6" s="51">
        <v>0</v>
      </c>
      <c r="F6" s="51">
        <v>0</v>
      </c>
      <c r="G6" s="51">
        <v>0</v>
      </c>
      <c r="H6" s="51"/>
      <c r="I6" s="51">
        <v>0</v>
      </c>
      <c r="J6" s="51">
        <v>13</v>
      </c>
      <c r="K6" s="51">
        <v>6</v>
      </c>
      <c r="L6" s="51">
        <v>17</v>
      </c>
      <c r="M6" s="51">
        <v>0</v>
      </c>
      <c r="N6" s="51"/>
      <c r="O6" s="115">
        <f t="shared" si="1"/>
        <v>53</v>
      </c>
      <c r="P6" s="53">
        <f t="shared" si="0"/>
        <v>11</v>
      </c>
      <c r="Q6" s="53">
        <v>11</v>
      </c>
      <c r="R6" s="100">
        <f t="shared" si="2"/>
        <v>1</v>
      </c>
    </row>
    <row r="7" spans="1:18" s="17" customFormat="1" ht="15.75">
      <c r="A7" s="53">
        <v>2007</v>
      </c>
      <c r="B7" s="51">
        <v>5</v>
      </c>
      <c r="C7" s="51">
        <v>0</v>
      </c>
      <c r="D7" s="51">
        <v>13</v>
      </c>
      <c r="E7" s="51">
        <v>0</v>
      </c>
      <c r="F7" s="51">
        <v>0</v>
      </c>
      <c r="G7" s="51">
        <v>1</v>
      </c>
      <c r="H7" s="51"/>
      <c r="I7" s="51">
        <v>0</v>
      </c>
      <c r="J7" s="51">
        <v>21</v>
      </c>
      <c r="K7" s="51">
        <v>3</v>
      </c>
      <c r="L7" s="51">
        <v>24</v>
      </c>
      <c r="M7" s="51">
        <v>0</v>
      </c>
      <c r="N7" s="51"/>
      <c r="O7" s="115">
        <f t="shared" si="1"/>
        <v>67</v>
      </c>
      <c r="P7" s="53">
        <f t="shared" si="0"/>
        <v>11</v>
      </c>
      <c r="Q7" s="53">
        <v>11</v>
      </c>
      <c r="R7" s="100">
        <f t="shared" si="2"/>
        <v>1</v>
      </c>
    </row>
    <row r="8" spans="1:18" s="17" customFormat="1" ht="15.75">
      <c r="A8" s="53">
        <v>2006</v>
      </c>
      <c r="B8" s="51">
        <v>9</v>
      </c>
      <c r="C8" s="51">
        <v>0</v>
      </c>
      <c r="D8" s="51">
        <v>11</v>
      </c>
      <c r="E8" s="51">
        <v>0</v>
      </c>
      <c r="F8" s="51">
        <v>4</v>
      </c>
      <c r="G8" s="51">
        <v>0</v>
      </c>
      <c r="H8" s="51"/>
      <c r="I8" s="51">
        <v>5</v>
      </c>
      <c r="J8" s="51">
        <v>9</v>
      </c>
      <c r="K8" s="51">
        <v>2</v>
      </c>
      <c r="L8" s="51">
        <v>14</v>
      </c>
      <c r="M8" s="51">
        <v>3</v>
      </c>
      <c r="N8" s="51"/>
      <c r="O8" s="115">
        <f t="shared" si="1"/>
        <v>57</v>
      </c>
      <c r="P8" s="53">
        <f t="shared" si="0"/>
        <v>11</v>
      </c>
      <c r="Q8" s="53">
        <v>11</v>
      </c>
      <c r="R8" s="100">
        <f t="shared" si="2"/>
        <v>1</v>
      </c>
    </row>
    <row r="9" spans="1:18" s="17" customFormat="1" ht="15.75">
      <c r="A9" s="53">
        <v>2005</v>
      </c>
      <c r="B9" s="51">
        <v>4</v>
      </c>
      <c r="C9" s="51">
        <v>0</v>
      </c>
      <c r="D9" s="51">
        <v>8</v>
      </c>
      <c r="E9" s="51">
        <v>0</v>
      </c>
      <c r="F9" s="51">
        <v>0</v>
      </c>
      <c r="G9" s="51">
        <v>0</v>
      </c>
      <c r="H9" s="51"/>
      <c r="I9" s="51">
        <v>0</v>
      </c>
      <c r="J9" s="51">
        <v>8</v>
      </c>
      <c r="K9" s="51">
        <v>5</v>
      </c>
      <c r="L9" s="51">
        <v>17</v>
      </c>
      <c r="M9" s="51">
        <v>2</v>
      </c>
      <c r="N9" s="51"/>
      <c r="O9" s="115">
        <f t="shared" si="1"/>
        <v>44</v>
      </c>
      <c r="P9" s="53">
        <f t="shared" si="0"/>
        <v>11</v>
      </c>
      <c r="Q9" s="53">
        <v>11</v>
      </c>
      <c r="R9" s="100">
        <f t="shared" si="2"/>
        <v>1</v>
      </c>
    </row>
    <row r="10" spans="1:18" s="17" customFormat="1" ht="15.75">
      <c r="A10" s="53">
        <v>2004</v>
      </c>
      <c r="B10" s="51">
        <v>12</v>
      </c>
      <c r="C10" s="51">
        <v>0</v>
      </c>
      <c r="D10" s="51">
        <v>0</v>
      </c>
      <c r="E10" s="51">
        <v>0</v>
      </c>
      <c r="F10" s="51">
        <v>9</v>
      </c>
      <c r="G10" s="51">
        <v>0</v>
      </c>
      <c r="H10" s="51"/>
      <c r="I10" s="51">
        <v>0</v>
      </c>
      <c r="J10" s="51">
        <v>0</v>
      </c>
      <c r="K10" s="51">
        <v>11</v>
      </c>
      <c r="L10" s="51">
        <v>10</v>
      </c>
      <c r="M10" s="51">
        <v>0</v>
      </c>
      <c r="N10" s="51"/>
      <c r="O10" s="115">
        <f t="shared" si="1"/>
        <v>42</v>
      </c>
      <c r="P10" s="53">
        <f t="shared" si="0"/>
        <v>11</v>
      </c>
      <c r="Q10" s="53">
        <v>11</v>
      </c>
      <c r="R10" s="100">
        <f t="shared" si="2"/>
        <v>1</v>
      </c>
    </row>
    <row r="11" spans="1:18" s="17" customFormat="1" ht="15.75">
      <c r="A11" s="53">
        <v>2003</v>
      </c>
      <c r="B11" s="51">
        <v>11</v>
      </c>
      <c r="C11" s="51">
        <v>0</v>
      </c>
      <c r="D11" s="51">
        <v>9</v>
      </c>
      <c r="E11" s="51">
        <v>0</v>
      </c>
      <c r="F11" s="51">
        <v>1</v>
      </c>
      <c r="G11" s="51">
        <v>0</v>
      </c>
      <c r="H11" s="51"/>
      <c r="I11" s="51">
        <v>0</v>
      </c>
      <c r="J11" s="51">
        <v>9</v>
      </c>
      <c r="K11" s="51">
        <v>6</v>
      </c>
      <c r="L11" s="51">
        <v>2</v>
      </c>
      <c r="M11" s="51">
        <v>0</v>
      </c>
      <c r="N11" s="51"/>
      <c r="O11" s="115">
        <f t="shared" si="1"/>
        <v>38</v>
      </c>
      <c r="P11" s="53">
        <f t="shared" si="0"/>
        <v>11</v>
      </c>
      <c r="Q11" s="53">
        <v>11</v>
      </c>
      <c r="R11" s="100">
        <f t="shared" si="2"/>
        <v>1</v>
      </c>
    </row>
    <row r="12" spans="1:18" s="17" customFormat="1" ht="15.75">
      <c r="A12" s="53">
        <v>2002</v>
      </c>
      <c r="B12" s="51">
        <v>14</v>
      </c>
      <c r="C12" s="51">
        <v>0</v>
      </c>
      <c r="D12" s="51">
        <v>10</v>
      </c>
      <c r="E12" s="51">
        <v>0</v>
      </c>
      <c r="F12" s="51">
        <v>0</v>
      </c>
      <c r="G12" s="51">
        <v>7</v>
      </c>
      <c r="H12" s="51"/>
      <c r="I12" s="51">
        <v>0</v>
      </c>
      <c r="J12" s="51">
        <v>13</v>
      </c>
      <c r="K12" s="51">
        <v>2</v>
      </c>
      <c r="L12" s="51">
        <v>13</v>
      </c>
      <c r="M12" s="51">
        <v>0</v>
      </c>
      <c r="N12" s="51"/>
      <c r="O12" s="115">
        <f t="shared" si="1"/>
        <v>59</v>
      </c>
      <c r="P12" s="53">
        <f t="shared" si="0"/>
        <v>11</v>
      </c>
      <c r="Q12" s="53">
        <v>11</v>
      </c>
      <c r="R12" s="100">
        <f t="shared" si="2"/>
        <v>1</v>
      </c>
    </row>
    <row r="13" spans="1:18" s="17" customFormat="1" ht="15.75">
      <c r="A13" s="53">
        <v>2001</v>
      </c>
      <c r="B13" s="51">
        <v>6</v>
      </c>
      <c r="C13" s="51">
        <v>1</v>
      </c>
      <c r="D13" s="51">
        <v>14</v>
      </c>
      <c r="E13" s="51">
        <v>0</v>
      </c>
      <c r="F13" s="51">
        <v>4</v>
      </c>
      <c r="G13" s="51">
        <v>0</v>
      </c>
      <c r="H13" s="51"/>
      <c r="I13" s="51">
        <v>0</v>
      </c>
      <c r="J13" s="51">
        <v>6</v>
      </c>
      <c r="K13" s="51">
        <v>3</v>
      </c>
      <c r="L13" s="51">
        <v>10</v>
      </c>
      <c r="M13" s="51">
        <v>4</v>
      </c>
      <c r="N13" s="51"/>
      <c r="O13" s="115">
        <f t="shared" si="1"/>
        <v>48</v>
      </c>
      <c r="P13" s="53">
        <f t="shared" si="0"/>
        <v>11</v>
      </c>
      <c r="Q13" s="53">
        <v>11</v>
      </c>
      <c r="R13" s="100">
        <f t="shared" si="2"/>
        <v>1</v>
      </c>
    </row>
    <row r="14" spans="1:18" s="17" customFormat="1" ht="15.75">
      <c r="A14" s="53">
        <v>2000</v>
      </c>
      <c r="B14" s="51">
        <v>3</v>
      </c>
      <c r="C14" s="51">
        <v>0</v>
      </c>
      <c r="D14" s="51">
        <v>5</v>
      </c>
      <c r="E14" s="51">
        <v>0</v>
      </c>
      <c r="F14" s="51">
        <v>1</v>
      </c>
      <c r="G14" s="51">
        <v>3</v>
      </c>
      <c r="H14" s="51"/>
      <c r="I14" s="51">
        <v>0</v>
      </c>
      <c r="J14" s="51">
        <v>6</v>
      </c>
      <c r="K14" s="51">
        <v>2</v>
      </c>
      <c r="L14" s="51">
        <v>5</v>
      </c>
      <c r="M14" s="51">
        <v>3</v>
      </c>
      <c r="N14" s="51"/>
      <c r="O14" s="115">
        <f t="shared" si="1"/>
        <v>28</v>
      </c>
      <c r="P14" s="53">
        <f t="shared" si="0"/>
        <v>11</v>
      </c>
      <c r="Q14" s="53">
        <v>11</v>
      </c>
      <c r="R14" s="100">
        <f t="shared" si="2"/>
        <v>1</v>
      </c>
    </row>
    <row r="15" spans="1:18" s="17" customFormat="1" ht="15.75">
      <c r="A15" s="53">
        <v>1999</v>
      </c>
      <c r="B15" s="51">
        <v>3</v>
      </c>
      <c r="C15" s="51">
        <v>0</v>
      </c>
      <c r="D15" s="51">
        <v>7</v>
      </c>
      <c r="E15" s="51">
        <v>0</v>
      </c>
      <c r="F15" s="51">
        <v>1</v>
      </c>
      <c r="G15" s="51">
        <v>1</v>
      </c>
      <c r="H15" s="51"/>
      <c r="I15" s="51">
        <v>6</v>
      </c>
      <c r="J15" s="51">
        <v>4</v>
      </c>
      <c r="K15" s="51">
        <v>2</v>
      </c>
      <c r="L15" s="51">
        <v>10</v>
      </c>
      <c r="M15" s="51">
        <v>3</v>
      </c>
      <c r="N15" s="51"/>
      <c r="O15" s="115">
        <f t="shared" si="1"/>
        <v>37</v>
      </c>
      <c r="P15" s="53">
        <f t="shared" si="0"/>
        <v>11</v>
      </c>
      <c r="Q15" s="53">
        <v>11</v>
      </c>
      <c r="R15" s="100">
        <f t="shared" si="2"/>
        <v>1</v>
      </c>
    </row>
    <row r="16" spans="1:18" s="17" customFormat="1" ht="15.75">
      <c r="A16" s="53">
        <v>1998</v>
      </c>
      <c r="B16" s="51">
        <v>10</v>
      </c>
      <c r="C16" s="51">
        <v>0</v>
      </c>
      <c r="D16" s="51">
        <v>1</v>
      </c>
      <c r="E16" s="51">
        <v>0</v>
      </c>
      <c r="F16" s="51">
        <v>5</v>
      </c>
      <c r="G16" s="51">
        <v>4</v>
      </c>
      <c r="H16" s="51"/>
      <c r="I16" s="51">
        <v>0</v>
      </c>
      <c r="J16" s="51">
        <v>0</v>
      </c>
      <c r="K16" s="51">
        <v>11</v>
      </c>
      <c r="L16" s="51">
        <v>7</v>
      </c>
      <c r="M16" s="51">
        <v>0</v>
      </c>
      <c r="N16" s="51"/>
      <c r="O16" s="115">
        <f t="shared" si="1"/>
        <v>38</v>
      </c>
      <c r="P16" s="53">
        <f t="shared" si="0"/>
        <v>11</v>
      </c>
      <c r="Q16" s="53">
        <v>11</v>
      </c>
      <c r="R16" s="100">
        <f t="shared" si="2"/>
        <v>1</v>
      </c>
    </row>
    <row r="17" spans="1:18" s="17" customFormat="1" ht="15.75">
      <c r="A17" s="43">
        <v>1997</v>
      </c>
      <c r="B17" s="51">
        <v>9</v>
      </c>
      <c r="C17" s="51">
        <v>0</v>
      </c>
      <c r="D17" s="51">
        <v>23</v>
      </c>
      <c r="E17" s="51">
        <v>3</v>
      </c>
      <c r="F17" s="51">
        <v>0</v>
      </c>
      <c r="G17" s="51">
        <v>1</v>
      </c>
      <c r="H17" s="51"/>
      <c r="I17" s="51">
        <v>2</v>
      </c>
      <c r="J17" s="51">
        <v>6</v>
      </c>
      <c r="K17" s="51">
        <v>8</v>
      </c>
      <c r="L17" s="51">
        <v>17</v>
      </c>
      <c r="M17" s="51">
        <v>0</v>
      </c>
      <c r="N17" s="51"/>
      <c r="O17" s="115">
        <f t="shared" si="1"/>
        <v>69</v>
      </c>
      <c r="P17" s="53">
        <f t="shared" si="0"/>
        <v>11</v>
      </c>
      <c r="Q17" s="53">
        <v>11</v>
      </c>
      <c r="R17" s="100">
        <f t="shared" si="2"/>
        <v>1</v>
      </c>
    </row>
    <row r="18" spans="1:18" s="17" customFormat="1" ht="15.75">
      <c r="A18" s="43">
        <v>1996</v>
      </c>
      <c r="B18" s="51">
        <v>3</v>
      </c>
      <c r="C18" s="51">
        <v>2</v>
      </c>
      <c r="D18" s="51">
        <v>7</v>
      </c>
      <c r="E18" s="51">
        <v>1</v>
      </c>
      <c r="F18" s="51">
        <v>3</v>
      </c>
      <c r="G18" s="51">
        <v>8</v>
      </c>
      <c r="H18" s="51"/>
      <c r="I18" s="51">
        <v>4</v>
      </c>
      <c r="J18" s="51">
        <v>4</v>
      </c>
      <c r="K18" s="51">
        <v>3</v>
      </c>
      <c r="L18" s="51">
        <v>18</v>
      </c>
      <c r="M18" s="51">
        <v>7</v>
      </c>
      <c r="N18" s="51"/>
      <c r="O18" s="115">
        <f t="shared" si="1"/>
        <v>60</v>
      </c>
      <c r="P18" s="53">
        <f t="shared" si="0"/>
        <v>11</v>
      </c>
      <c r="Q18" s="53">
        <v>11</v>
      </c>
      <c r="R18" s="100">
        <f t="shared" si="2"/>
        <v>1</v>
      </c>
    </row>
    <row r="19" spans="1:18" s="17" customFormat="1" ht="15.75">
      <c r="A19" s="43">
        <v>1995</v>
      </c>
      <c r="B19" s="51">
        <v>0</v>
      </c>
      <c r="C19" s="51">
        <v>5</v>
      </c>
      <c r="D19" s="51">
        <v>19</v>
      </c>
      <c r="E19" s="51">
        <v>1</v>
      </c>
      <c r="F19" s="51">
        <v>2</v>
      </c>
      <c r="G19" s="51">
        <v>9</v>
      </c>
      <c r="H19" s="51"/>
      <c r="I19" s="51">
        <v>0</v>
      </c>
      <c r="J19" s="51">
        <v>0</v>
      </c>
      <c r="K19" s="51">
        <v>20</v>
      </c>
      <c r="L19" s="51">
        <v>19</v>
      </c>
      <c r="M19" s="51">
        <v>3</v>
      </c>
      <c r="N19" s="51"/>
      <c r="O19" s="115">
        <f t="shared" si="1"/>
        <v>78</v>
      </c>
      <c r="P19" s="53">
        <f t="shared" si="0"/>
        <v>11</v>
      </c>
      <c r="Q19" s="53">
        <v>11</v>
      </c>
      <c r="R19" s="100">
        <f t="shared" si="2"/>
        <v>1</v>
      </c>
    </row>
    <row r="20" spans="1:18" s="17" customFormat="1" ht="15.75">
      <c r="A20" s="43">
        <v>1994</v>
      </c>
      <c r="B20" s="51">
        <v>9</v>
      </c>
      <c r="C20" s="51">
        <v>5</v>
      </c>
      <c r="D20" s="51"/>
      <c r="E20" s="51">
        <v>1</v>
      </c>
      <c r="F20" s="51">
        <v>3</v>
      </c>
      <c r="G20" s="51">
        <v>5</v>
      </c>
      <c r="H20" s="51"/>
      <c r="I20" s="51">
        <v>0</v>
      </c>
      <c r="J20" s="51">
        <v>3</v>
      </c>
      <c r="K20" s="51">
        <v>6</v>
      </c>
      <c r="L20" s="51">
        <v>19</v>
      </c>
      <c r="M20" s="51">
        <v>4</v>
      </c>
      <c r="N20" s="51"/>
      <c r="O20" s="115">
        <f t="shared" si="1"/>
        <v>55</v>
      </c>
      <c r="P20" s="53">
        <f t="shared" si="0"/>
        <v>10</v>
      </c>
      <c r="Q20" s="53">
        <v>11</v>
      </c>
      <c r="R20" s="100">
        <f t="shared" si="2"/>
        <v>0.9090909090909091</v>
      </c>
    </row>
    <row r="21" spans="1:18" s="17" customFormat="1" ht="15.75">
      <c r="A21" s="43">
        <v>1993</v>
      </c>
      <c r="B21" s="51">
        <v>1</v>
      </c>
      <c r="C21" s="51">
        <v>3</v>
      </c>
      <c r="D21" s="51">
        <v>33</v>
      </c>
      <c r="E21" s="51">
        <v>1</v>
      </c>
      <c r="F21" s="51">
        <v>2</v>
      </c>
      <c r="G21" s="51">
        <v>2</v>
      </c>
      <c r="H21" s="51"/>
      <c r="I21" s="51">
        <v>0</v>
      </c>
      <c r="J21" s="51">
        <v>12</v>
      </c>
      <c r="K21" s="51">
        <v>7</v>
      </c>
      <c r="L21" s="51">
        <v>11</v>
      </c>
      <c r="M21" s="51">
        <v>2</v>
      </c>
      <c r="N21" s="51"/>
      <c r="O21" s="115">
        <f t="shared" si="1"/>
        <v>74</v>
      </c>
      <c r="P21" s="53">
        <f t="shared" si="0"/>
        <v>11</v>
      </c>
      <c r="Q21" s="53">
        <v>11</v>
      </c>
      <c r="R21" s="100">
        <f t="shared" si="2"/>
        <v>1</v>
      </c>
    </row>
    <row r="22" spans="1:18" s="17" customFormat="1" ht="15.75">
      <c r="A22" s="43">
        <v>1992</v>
      </c>
      <c r="B22" s="51">
        <v>12</v>
      </c>
      <c r="C22" s="51">
        <v>5</v>
      </c>
      <c r="D22" s="51">
        <v>7</v>
      </c>
      <c r="E22" s="51">
        <v>0</v>
      </c>
      <c r="F22" s="51">
        <v>6</v>
      </c>
      <c r="G22" s="51">
        <v>7</v>
      </c>
      <c r="H22" s="51"/>
      <c r="I22" s="51">
        <v>4</v>
      </c>
      <c r="J22" s="51">
        <v>12</v>
      </c>
      <c r="K22" s="51">
        <v>9</v>
      </c>
      <c r="L22" s="51">
        <v>15</v>
      </c>
      <c r="M22" s="51">
        <v>0</v>
      </c>
      <c r="N22" s="51"/>
      <c r="O22" s="115">
        <f t="shared" si="1"/>
        <v>77</v>
      </c>
      <c r="P22" s="53">
        <f t="shared" si="0"/>
        <v>11</v>
      </c>
      <c r="Q22" s="53">
        <v>11</v>
      </c>
      <c r="R22" s="100">
        <f t="shared" si="2"/>
        <v>1</v>
      </c>
    </row>
    <row r="23" spans="1:18" s="17" customFormat="1" ht="15.75">
      <c r="A23" s="43">
        <v>1991</v>
      </c>
      <c r="B23" s="51">
        <v>9</v>
      </c>
      <c r="C23" s="51">
        <v>2</v>
      </c>
      <c r="D23" s="51">
        <v>13</v>
      </c>
      <c r="E23" s="51">
        <v>0</v>
      </c>
      <c r="F23" s="51">
        <v>3</v>
      </c>
      <c r="G23" s="51">
        <v>6</v>
      </c>
      <c r="H23" s="51"/>
      <c r="I23" s="51">
        <v>0</v>
      </c>
      <c r="J23" s="51">
        <v>6</v>
      </c>
      <c r="K23" s="51">
        <v>10</v>
      </c>
      <c r="L23" s="51">
        <v>3</v>
      </c>
      <c r="M23" s="51">
        <v>2</v>
      </c>
      <c r="N23" s="51"/>
      <c r="O23" s="115">
        <f t="shared" si="1"/>
        <v>54</v>
      </c>
      <c r="P23" s="53">
        <f t="shared" si="0"/>
        <v>11</v>
      </c>
      <c r="Q23" s="53">
        <v>11</v>
      </c>
      <c r="R23" s="100">
        <f t="shared" si="2"/>
        <v>1</v>
      </c>
    </row>
    <row r="24" spans="1:18" s="17" customFormat="1" ht="15.75">
      <c r="A24" s="43">
        <v>1990</v>
      </c>
      <c r="B24" s="51">
        <v>4</v>
      </c>
      <c r="C24" s="51">
        <v>3</v>
      </c>
      <c r="D24" s="51"/>
      <c r="E24" s="51">
        <v>0</v>
      </c>
      <c r="F24" s="51">
        <v>0</v>
      </c>
      <c r="G24" s="51"/>
      <c r="H24" s="51"/>
      <c r="I24" s="51">
        <v>0</v>
      </c>
      <c r="J24" s="51"/>
      <c r="K24" s="51">
        <v>12</v>
      </c>
      <c r="L24" s="51">
        <v>10</v>
      </c>
      <c r="M24" s="51">
        <v>3</v>
      </c>
      <c r="N24" s="51"/>
      <c r="O24" s="115">
        <f t="shared" si="1"/>
        <v>32</v>
      </c>
      <c r="P24" s="53">
        <f t="shared" si="0"/>
        <v>8</v>
      </c>
      <c r="Q24" s="53">
        <v>11</v>
      </c>
      <c r="R24" s="100">
        <f t="shared" si="2"/>
        <v>0.7272727272727273</v>
      </c>
    </row>
    <row r="25" spans="1:18" s="17" customFormat="1" ht="15.75">
      <c r="A25" s="43">
        <v>1989</v>
      </c>
      <c r="B25" s="51">
        <v>1</v>
      </c>
      <c r="C25" s="51">
        <v>0</v>
      </c>
      <c r="D25" s="51">
        <v>11</v>
      </c>
      <c r="E25" s="51">
        <v>5</v>
      </c>
      <c r="F25" s="51">
        <v>0</v>
      </c>
      <c r="G25" s="51">
        <v>5</v>
      </c>
      <c r="H25" s="51"/>
      <c r="I25" s="51">
        <v>3</v>
      </c>
      <c r="J25" s="51">
        <v>0</v>
      </c>
      <c r="K25" s="51">
        <v>4</v>
      </c>
      <c r="L25" s="51">
        <v>0</v>
      </c>
      <c r="M25" s="51">
        <v>5</v>
      </c>
      <c r="N25" s="51"/>
      <c r="O25" s="115">
        <f t="shared" si="1"/>
        <v>34</v>
      </c>
      <c r="P25" s="53">
        <f t="shared" si="0"/>
        <v>11</v>
      </c>
      <c r="Q25" s="53">
        <v>11</v>
      </c>
      <c r="R25" s="100">
        <f t="shared" si="2"/>
        <v>1</v>
      </c>
    </row>
    <row r="26" spans="1:18" s="17" customFormat="1" ht="15.75">
      <c r="A26" s="43">
        <v>1988</v>
      </c>
      <c r="B26" s="51">
        <v>10</v>
      </c>
      <c r="C26" s="51">
        <v>0</v>
      </c>
      <c r="D26" s="51">
        <v>8</v>
      </c>
      <c r="E26" s="51">
        <v>0</v>
      </c>
      <c r="F26" s="51">
        <v>0</v>
      </c>
      <c r="G26" s="51">
        <v>7</v>
      </c>
      <c r="H26" s="51"/>
      <c r="I26" s="51">
        <v>0</v>
      </c>
      <c r="J26" s="51">
        <v>16</v>
      </c>
      <c r="K26" s="51">
        <v>10</v>
      </c>
      <c r="L26" s="51">
        <v>8</v>
      </c>
      <c r="M26" s="51">
        <v>3</v>
      </c>
      <c r="N26" s="51"/>
      <c r="O26" s="115">
        <f t="shared" si="1"/>
        <v>62</v>
      </c>
      <c r="P26" s="53">
        <f t="shared" si="0"/>
        <v>11</v>
      </c>
      <c r="Q26" s="53">
        <v>11</v>
      </c>
      <c r="R26" s="100">
        <f t="shared" si="2"/>
        <v>1</v>
      </c>
    </row>
    <row r="27" spans="1:18" s="17" customFormat="1" ht="15.75">
      <c r="A27" s="43">
        <v>1987</v>
      </c>
      <c r="B27" s="51">
        <v>18</v>
      </c>
      <c r="C27" s="51">
        <v>0</v>
      </c>
      <c r="D27" s="51">
        <v>19</v>
      </c>
      <c r="E27" s="51">
        <v>3</v>
      </c>
      <c r="F27" s="51">
        <v>2</v>
      </c>
      <c r="G27" s="51">
        <v>0</v>
      </c>
      <c r="H27" s="51">
        <v>0</v>
      </c>
      <c r="I27" s="51">
        <v>0</v>
      </c>
      <c r="J27" s="51">
        <v>0</v>
      </c>
      <c r="K27" s="51">
        <v>6</v>
      </c>
      <c r="L27" s="51">
        <v>1</v>
      </c>
      <c r="M27" s="51">
        <v>7</v>
      </c>
      <c r="N27" s="51"/>
      <c r="O27" s="115">
        <f t="shared" si="1"/>
        <v>56</v>
      </c>
      <c r="P27" s="53">
        <f t="shared" si="0"/>
        <v>12</v>
      </c>
      <c r="Q27" s="53">
        <v>12</v>
      </c>
      <c r="R27" s="100">
        <f t="shared" si="2"/>
        <v>1</v>
      </c>
    </row>
    <row r="28" spans="1:18" s="17" customFormat="1" ht="15.75">
      <c r="A28" s="43">
        <v>1986</v>
      </c>
      <c r="B28" s="51">
        <v>1</v>
      </c>
      <c r="C28" s="51">
        <v>0</v>
      </c>
      <c r="D28" s="51">
        <v>0</v>
      </c>
      <c r="E28" s="51">
        <v>0</v>
      </c>
      <c r="F28" s="51">
        <v>41</v>
      </c>
      <c r="G28" s="51">
        <v>3</v>
      </c>
      <c r="H28" s="51">
        <v>0</v>
      </c>
      <c r="I28" s="51">
        <v>0</v>
      </c>
      <c r="J28" s="51">
        <v>11</v>
      </c>
      <c r="K28" s="51">
        <v>7</v>
      </c>
      <c r="L28" s="51">
        <v>91</v>
      </c>
      <c r="M28" s="51">
        <v>9</v>
      </c>
      <c r="N28" s="51"/>
      <c r="O28" s="115">
        <f t="shared" si="1"/>
        <v>163</v>
      </c>
      <c r="P28" s="53">
        <f t="shared" si="0"/>
        <v>12</v>
      </c>
      <c r="Q28" s="53">
        <v>12</v>
      </c>
      <c r="R28" s="100">
        <f t="shared" si="2"/>
        <v>1</v>
      </c>
    </row>
    <row r="29" spans="1:18" s="17" customFormat="1" ht="15.75">
      <c r="A29" s="43">
        <v>1985</v>
      </c>
      <c r="B29" s="51">
        <v>16</v>
      </c>
      <c r="C29" s="51">
        <v>3</v>
      </c>
      <c r="D29" s="51">
        <v>16</v>
      </c>
      <c r="E29" s="51">
        <v>0</v>
      </c>
      <c r="F29" s="51">
        <v>17</v>
      </c>
      <c r="G29" s="51">
        <v>15</v>
      </c>
      <c r="H29" s="51">
        <v>1</v>
      </c>
      <c r="I29" s="51">
        <v>0</v>
      </c>
      <c r="J29" s="51"/>
      <c r="K29" s="51">
        <v>8</v>
      </c>
      <c r="L29" s="51">
        <v>16</v>
      </c>
      <c r="M29" s="51">
        <v>0</v>
      </c>
      <c r="N29" s="51"/>
      <c r="O29" s="115">
        <f t="shared" si="1"/>
        <v>92</v>
      </c>
      <c r="P29" s="53">
        <f t="shared" si="0"/>
        <v>11</v>
      </c>
      <c r="Q29" s="53">
        <v>12</v>
      </c>
      <c r="R29" s="100">
        <f t="shared" si="2"/>
        <v>0.9166666666666666</v>
      </c>
    </row>
    <row r="30" spans="1:18" s="17" customFormat="1" ht="15.75">
      <c r="A30" s="43">
        <v>1984</v>
      </c>
      <c r="B30" s="51">
        <v>0</v>
      </c>
      <c r="C30" s="51">
        <v>1</v>
      </c>
      <c r="D30" s="51"/>
      <c r="E30" s="51">
        <v>0</v>
      </c>
      <c r="F30" s="51">
        <v>0</v>
      </c>
      <c r="G30" s="51">
        <v>3</v>
      </c>
      <c r="H30" s="51"/>
      <c r="I30" s="51">
        <v>0</v>
      </c>
      <c r="J30" s="51"/>
      <c r="K30" s="51">
        <v>9</v>
      </c>
      <c r="L30" s="51">
        <v>27</v>
      </c>
      <c r="M30" s="51">
        <v>0</v>
      </c>
      <c r="N30" s="51"/>
      <c r="O30" s="115">
        <f t="shared" si="1"/>
        <v>40</v>
      </c>
      <c r="P30" s="53">
        <f t="shared" si="0"/>
        <v>9</v>
      </c>
      <c r="Q30" s="53">
        <v>11</v>
      </c>
      <c r="R30" s="100">
        <f t="shared" si="2"/>
        <v>0.8181818181818182</v>
      </c>
    </row>
    <row r="31" spans="1:18" s="17" customFormat="1" ht="15.75">
      <c r="A31" s="43">
        <v>1983</v>
      </c>
      <c r="B31" s="51">
        <v>1</v>
      </c>
      <c r="C31" s="51">
        <v>1</v>
      </c>
      <c r="D31" s="51">
        <v>57</v>
      </c>
      <c r="E31" s="51">
        <v>0</v>
      </c>
      <c r="F31" s="51">
        <v>1</v>
      </c>
      <c r="G31" s="51">
        <v>12</v>
      </c>
      <c r="H31" s="51"/>
      <c r="I31" s="51">
        <v>0</v>
      </c>
      <c r="J31" s="51"/>
      <c r="K31" s="51">
        <v>6</v>
      </c>
      <c r="L31" s="51">
        <v>2</v>
      </c>
      <c r="M31" s="51">
        <v>0</v>
      </c>
      <c r="N31" s="51"/>
      <c r="O31" s="115">
        <f t="shared" si="1"/>
        <v>80</v>
      </c>
      <c r="P31" s="53">
        <f t="shared" si="0"/>
        <v>10</v>
      </c>
      <c r="Q31" s="53">
        <v>11</v>
      </c>
      <c r="R31" s="100">
        <f t="shared" si="2"/>
        <v>0.9090909090909091</v>
      </c>
    </row>
    <row r="32" spans="1:18" s="17" customFormat="1" ht="15.75">
      <c r="A32" s="43">
        <v>1982</v>
      </c>
      <c r="B32" s="51">
        <v>8</v>
      </c>
      <c r="C32" s="51">
        <v>0</v>
      </c>
      <c r="D32" s="51">
        <v>29</v>
      </c>
      <c r="E32" s="51">
        <v>0</v>
      </c>
      <c r="F32" s="51">
        <v>0</v>
      </c>
      <c r="G32" s="51">
        <v>5</v>
      </c>
      <c r="H32" s="51"/>
      <c r="I32" s="51">
        <v>0</v>
      </c>
      <c r="J32" s="51"/>
      <c r="K32" s="51">
        <v>2</v>
      </c>
      <c r="L32" s="51">
        <v>73</v>
      </c>
      <c r="M32" s="51">
        <v>0</v>
      </c>
      <c r="N32" s="51"/>
      <c r="O32" s="115">
        <f t="shared" si="1"/>
        <v>117</v>
      </c>
      <c r="P32" s="53">
        <f t="shared" si="0"/>
        <v>10</v>
      </c>
      <c r="Q32" s="53">
        <v>11</v>
      </c>
      <c r="R32" s="100">
        <f t="shared" si="2"/>
        <v>0.9090909090909091</v>
      </c>
    </row>
    <row r="33" spans="1:18" s="17" customFormat="1" ht="15.75">
      <c r="A33" s="43">
        <v>1981</v>
      </c>
      <c r="B33" s="51">
        <v>24</v>
      </c>
      <c r="C33" s="51">
        <v>0</v>
      </c>
      <c r="D33" s="51">
        <v>33</v>
      </c>
      <c r="E33" s="51">
        <v>0</v>
      </c>
      <c r="F33" s="51">
        <v>0</v>
      </c>
      <c r="G33" s="51">
        <v>4</v>
      </c>
      <c r="H33" s="51"/>
      <c r="I33" s="51">
        <v>0</v>
      </c>
      <c r="J33" s="51"/>
      <c r="K33" s="51">
        <v>3</v>
      </c>
      <c r="L33" s="51">
        <v>30</v>
      </c>
      <c r="M33" s="51">
        <v>0</v>
      </c>
      <c r="N33" s="51"/>
      <c r="O33" s="115">
        <f t="shared" si="1"/>
        <v>94</v>
      </c>
      <c r="P33" s="53">
        <f t="shared" si="0"/>
        <v>10</v>
      </c>
      <c r="Q33" s="53">
        <v>11</v>
      </c>
      <c r="R33" s="100">
        <f t="shared" si="2"/>
        <v>0.9090909090909091</v>
      </c>
    </row>
    <row r="34" spans="1:18" s="17" customFormat="1" ht="15.75">
      <c r="A34" s="43">
        <v>1980</v>
      </c>
      <c r="B34" s="51">
        <v>5</v>
      </c>
      <c r="C34" s="51">
        <v>0</v>
      </c>
      <c r="D34" s="51"/>
      <c r="E34" s="51">
        <v>1</v>
      </c>
      <c r="F34" s="51">
        <v>9</v>
      </c>
      <c r="G34" s="51">
        <v>8</v>
      </c>
      <c r="H34" s="51"/>
      <c r="I34" s="51">
        <v>7</v>
      </c>
      <c r="J34" s="51"/>
      <c r="K34" s="51">
        <v>10</v>
      </c>
      <c r="L34" s="51">
        <v>36</v>
      </c>
      <c r="M34" s="51">
        <v>0</v>
      </c>
      <c r="N34" s="51"/>
      <c r="O34" s="115">
        <f t="shared" si="1"/>
        <v>76</v>
      </c>
      <c r="P34" s="53">
        <f t="shared" si="0"/>
        <v>9</v>
      </c>
      <c r="Q34" s="53">
        <v>11</v>
      </c>
      <c r="R34" s="100">
        <f t="shared" si="2"/>
        <v>0.8181818181818182</v>
      </c>
    </row>
    <row r="35" spans="1:18" s="17" customFormat="1" ht="15.75">
      <c r="A35" s="43">
        <v>1979</v>
      </c>
      <c r="B35" s="51">
        <v>3</v>
      </c>
      <c r="C35" s="51">
        <v>0</v>
      </c>
      <c r="D35" s="51"/>
      <c r="E35" s="51">
        <v>1</v>
      </c>
      <c r="F35" s="51">
        <v>0</v>
      </c>
      <c r="G35" s="51">
        <v>1</v>
      </c>
      <c r="H35" s="51"/>
      <c r="I35" s="51">
        <v>15</v>
      </c>
      <c r="J35" s="51"/>
      <c r="K35" s="51">
        <v>7</v>
      </c>
      <c r="L35" s="51">
        <v>5</v>
      </c>
      <c r="M35" s="51">
        <v>0</v>
      </c>
      <c r="N35" s="51"/>
      <c r="O35" s="115">
        <f t="shared" si="1"/>
        <v>32</v>
      </c>
      <c r="P35" s="53">
        <f t="shared" si="0"/>
        <v>9</v>
      </c>
      <c r="Q35" s="53">
        <v>11</v>
      </c>
      <c r="R35" s="100">
        <f t="shared" si="2"/>
        <v>0.8181818181818182</v>
      </c>
    </row>
    <row r="36" spans="1:18" s="17" customFormat="1" ht="15.75">
      <c r="A36" s="43">
        <v>1978</v>
      </c>
      <c r="B36" s="51">
        <v>0</v>
      </c>
      <c r="C36" s="51">
        <v>0</v>
      </c>
      <c r="D36" s="51"/>
      <c r="E36" s="51">
        <v>0</v>
      </c>
      <c r="F36" s="51">
        <v>0</v>
      </c>
      <c r="G36" s="51">
        <v>2</v>
      </c>
      <c r="H36" s="146"/>
      <c r="I36" s="51">
        <v>0</v>
      </c>
      <c r="J36" s="51"/>
      <c r="K36" s="51">
        <v>0</v>
      </c>
      <c r="L36" s="51">
        <v>0</v>
      </c>
      <c r="M36" s="51">
        <v>0</v>
      </c>
      <c r="N36" s="51"/>
      <c r="O36" s="115">
        <f t="shared" si="1"/>
        <v>2</v>
      </c>
      <c r="P36" s="53">
        <f aca="true" t="shared" si="3" ref="P36:P67">COUNT(B36:N36)</f>
        <v>9</v>
      </c>
      <c r="Q36" s="53">
        <v>11</v>
      </c>
      <c r="R36" s="100">
        <f t="shared" si="2"/>
        <v>0.8181818181818182</v>
      </c>
    </row>
    <row r="37" spans="1:18" s="17" customFormat="1" ht="15.75">
      <c r="A37" s="43">
        <v>1977</v>
      </c>
      <c r="B37" s="51">
        <v>0</v>
      </c>
      <c r="C37" s="51">
        <v>0</v>
      </c>
      <c r="D37" s="51"/>
      <c r="E37" s="51">
        <v>0</v>
      </c>
      <c r="F37" s="51">
        <v>7</v>
      </c>
      <c r="G37" s="51">
        <v>9</v>
      </c>
      <c r="H37" s="51">
        <v>2</v>
      </c>
      <c r="I37" s="51">
        <v>0</v>
      </c>
      <c r="J37" s="51"/>
      <c r="K37" s="51">
        <v>7</v>
      </c>
      <c r="L37" s="51">
        <v>1</v>
      </c>
      <c r="M37" s="51">
        <v>0</v>
      </c>
      <c r="N37" s="51"/>
      <c r="O37" s="115">
        <f t="shared" si="1"/>
        <v>26</v>
      </c>
      <c r="P37" s="53">
        <f t="shared" si="3"/>
        <v>10</v>
      </c>
      <c r="Q37" s="53">
        <v>12</v>
      </c>
      <c r="R37" s="100">
        <f t="shared" si="2"/>
        <v>0.8333333333333334</v>
      </c>
    </row>
    <row r="38" spans="1:18" s="17" customFormat="1" ht="15.75">
      <c r="A38" s="43">
        <v>1976</v>
      </c>
      <c r="B38" s="51">
        <v>18</v>
      </c>
      <c r="C38" s="51">
        <v>1</v>
      </c>
      <c r="D38" s="51"/>
      <c r="E38" s="51">
        <v>1</v>
      </c>
      <c r="F38" s="51">
        <v>4</v>
      </c>
      <c r="G38" s="51">
        <v>7</v>
      </c>
      <c r="H38" s="51">
        <v>0</v>
      </c>
      <c r="I38" s="51">
        <v>0</v>
      </c>
      <c r="J38" s="51"/>
      <c r="K38" s="51">
        <v>5</v>
      </c>
      <c r="L38" s="51">
        <v>13</v>
      </c>
      <c r="M38" s="51">
        <v>2</v>
      </c>
      <c r="N38" s="51"/>
      <c r="O38" s="115">
        <f t="shared" si="1"/>
        <v>51</v>
      </c>
      <c r="P38" s="53">
        <f t="shared" si="3"/>
        <v>10</v>
      </c>
      <c r="Q38" s="53">
        <v>12</v>
      </c>
      <c r="R38" s="100">
        <f t="shared" si="2"/>
        <v>0.8333333333333334</v>
      </c>
    </row>
    <row r="39" spans="1:18" s="17" customFormat="1" ht="15.75">
      <c r="A39" s="43">
        <v>1975</v>
      </c>
      <c r="B39" s="51">
        <v>15</v>
      </c>
      <c r="C39" s="101"/>
      <c r="D39" s="51"/>
      <c r="E39" s="51">
        <v>1</v>
      </c>
      <c r="F39" s="51">
        <v>5</v>
      </c>
      <c r="G39" s="51">
        <v>7</v>
      </c>
      <c r="H39" s="51">
        <v>4</v>
      </c>
      <c r="I39" s="51">
        <v>0</v>
      </c>
      <c r="J39" s="51"/>
      <c r="K39" s="51">
        <v>9</v>
      </c>
      <c r="L39" s="51">
        <v>59</v>
      </c>
      <c r="M39" s="51">
        <v>0</v>
      </c>
      <c r="N39" s="51"/>
      <c r="O39" s="115">
        <f t="shared" si="1"/>
        <v>100</v>
      </c>
      <c r="P39" s="53">
        <f t="shared" si="3"/>
        <v>9</v>
      </c>
      <c r="Q39" s="53">
        <v>11</v>
      </c>
      <c r="R39" s="100">
        <f t="shared" si="2"/>
        <v>0.8181818181818182</v>
      </c>
    </row>
    <row r="40" spans="1:18" s="17" customFormat="1" ht="15.75">
      <c r="A40" s="43">
        <v>1974</v>
      </c>
      <c r="B40" s="51">
        <v>12</v>
      </c>
      <c r="C40" s="51"/>
      <c r="D40" s="51"/>
      <c r="E40" s="51">
        <v>0</v>
      </c>
      <c r="F40" s="51">
        <v>2</v>
      </c>
      <c r="G40" s="51">
        <v>7</v>
      </c>
      <c r="H40" s="51">
        <v>1</v>
      </c>
      <c r="I40" s="51">
        <v>0</v>
      </c>
      <c r="J40" s="51"/>
      <c r="K40" s="51">
        <v>13</v>
      </c>
      <c r="L40" s="51">
        <v>57</v>
      </c>
      <c r="M40" s="51">
        <v>0</v>
      </c>
      <c r="N40" s="51"/>
      <c r="O40" s="115">
        <f t="shared" si="1"/>
        <v>92</v>
      </c>
      <c r="P40" s="53">
        <f t="shared" si="3"/>
        <v>9</v>
      </c>
      <c r="Q40" s="53">
        <v>11</v>
      </c>
      <c r="R40" s="100">
        <f t="shared" si="2"/>
        <v>0.8181818181818182</v>
      </c>
    </row>
    <row r="41" spans="1:18" s="17" customFormat="1" ht="15.75">
      <c r="A41" s="43">
        <v>1973</v>
      </c>
      <c r="B41" s="51"/>
      <c r="C41" s="51"/>
      <c r="D41" s="51"/>
      <c r="E41" s="51"/>
      <c r="F41" s="51"/>
      <c r="G41" s="51"/>
      <c r="H41" s="51"/>
      <c r="I41" s="51"/>
      <c r="J41" s="51"/>
      <c r="K41" s="51"/>
      <c r="L41" s="51"/>
      <c r="M41" s="51"/>
      <c r="N41" s="51"/>
      <c r="O41" s="115"/>
      <c r="P41" s="53">
        <f t="shared" si="3"/>
        <v>0</v>
      </c>
      <c r="Q41" s="53">
        <v>11</v>
      </c>
      <c r="R41" s="100">
        <f t="shared" si="2"/>
        <v>0</v>
      </c>
    </row>
    <row r="42" spans="1:18" s="17" customFormat="1" ht="15.75">
      <c r="A42" s="43">
        <v>1972</v>
      </c>
      <c r="B42" s="51"/>
      <c r="C42" s="51"/>
      <c r="D42" s="51"/>
      <c r="E42" s="51"/>
      <c r="F42" s="51"/>
      <c r="G42" s="51"/>
      <c r="H42" s="51"/>
      <c r="I42" s="51"/>
      <c r="J42" s="51"/>
      <c r="K42" s="51"/>
      <c r="L42" s="51"/>
      <c r="M42" s="51"/>
      <c r="N42" s="51"/>
      <c r="O42" s="115"/>
      <c r="P42" s="53">
        <f t="shared" si="3"/>
        <v>0</v>
      </c>
      <c r="Q42" s="53">
        <v>11</v>
      </c>
      <c r="R42" s="100">
        <f t="shared" si="2"/>
        <v>0</v>
      </c>
    </row>
    <row r="43" spans="1:18" s="17" customFormat="1" ht="15.75">
      <c r="A43" s="43">
        <v>1971</v>
      </c>
      <c r="B43" s="51"/>
      <c r="C43" s="51"/>
      <c r="D43" s="51"/>
      <c r="E43" s="51"/>
      <c r="F43" s="51"/>
      <c r="G43" s="51"/>
      <c r="H43" s="51"/>
      <c r="I43" s="51"/>
      <c r="J43" s="51"/>
      <c r="K43" s="51"/>
      <c r="L43" s="51"/>
      <c r="M43" s="51"/>
      <c r="N43" s="51"/>
      <c r="O43" s="115"/>
      <c r="P43" s="53">
        <f t="shared" si="3"/>
        <v>0</v>
      </c>
      <c r="Q43" s="53">
        <v>11</v>
      </c>
      <c r="R43" s="100">
        <f t="shared" si="2"/>
        <v>0</v>
      </c>
    </row>
    <row r="44" spans="1:18" s="17" customFormat="1" ht="15.75">
      <c r="A44" s="43">
        <v>1970</v>
      </c>
      <c r="B44" s="51"/>
      <c r="C44" s="51"/>
      <c r="D44" s="51"/>
      <c r="E44" s="51"/>
      <c r="F44" s="51"/>
      <c r="G44" s="51"/>
      <c r="H44" s="51"/>
      <c r="I44" s="51"/>
      <c r="J44" s="51"/>
      <c r="K44" s="51"/>
      <c r="L44" s="51"/>
      <c r="M44" s="51"/>
      <c r="N44" s="51"/>
      <c r="O44" s="115"/>
      <c r="P44" s="53">
        <f t="shared" si="3"/>
        <v>0</v>
      </c>
      <c r="Q44" s="53">
        <v>11</v>
      </c>
      <c r="R44" s="100">
        <f t="shared" si="2"/>
        <v>0</v>
      </c>
    </row>
    <row r="45" spans="1:18" s="17" customFormat="1" ht="15.75">
      <c r="A45" s="43">
        <v>1969</v>
      </c>
      <c r="B45" s="51"/>
      <c r="C45" s="51"/>
      <c r="D45" s="51"/>
      <c r="E45" s="51"/>
      <c r="F45" s="51"/>
      <c r="G45" s="51"/>
      <c r="H45" s="51"/>
      <c r="I45" s="51"/>
      <c r="J45" s="51"/>
      <c r="K45" s="51"/>
      <c r="L45" s="51"/>
      <c r="M45" s="51"/>
      <c r="N45" s="51"/>
      <c r="O45" s="115"/>
      <c r="P45" s="53">
        <f t="shared" si="3"/>
        <v>0</v>
      </c>
      <c r="Q45" s="53">
        <v>11</v>
      </c>
      <c r="R45" s="100">
        <f t="shared" si="2"/>
        <v>0</v>
      </c>
    </row>
    <row r="46" spans="1:18" s="17" customFormat="1" ht="15.75">
      <c r="A46" s="43">
        <v>1968</v>
      </c>
      <c r="B46" s="51"/>
      <c r="C46" s="51"/>
      <c r="D46" s="51"/>
      <c r="E46" s="51"/>
      <c r="F46" s="51"/>
      <c r="G46" s="51"/>
      <c r="H46" s="51"/>
      <c r="I46" s="51"/>
      <c r="J46" s="51"/>
      <c r="K46" s="51"/>
      <c r="L46" s="51"/>
      <c r="M46" s="51"/>
      <c r="N46" s="51"/>
      <c r="O46" s="115"/>
      <c r="P46" s="53">
        <f t="shared" si="3"/>
        <v>0</v>
      </c>
      <c r="Q46" s="53">
        <v>11</v>
      </c>
      <c r="R46" s="100">
        <f t="shared" si="2"/>
        <v>0</v>
      </c>
    </row>
    <row r="47" spans="1:18" s="17" customFormat="1" ht="15.75">
      <c r="A47" s="43">
        <v>1967</v>
      </c>
      <c r="B47" s="51"/>
      <c r="C47" s="51"/>
      <c r="D47" s="51"/>
      <c r="E47" s="51"/>
      <c r="F47" s="51"/>
      <c r="G47" s="51"/>
      <c r="H47" s="51"/>
      <c r="I47" s="51"/>
      <c r="J47" s="51"/>
      <c r="K47" s="51"/>
      <c r="L47" s="51"/>
      <c r="M47" s="51"/>
      <c r="N47" s="51"/>
      <c r="O47" s="115"/>
      <c r="P47" s="53">
        <f t="shared" si="3"/>
        <v>0</v>
      </c>
      <c r="Q47" s="53">
        <v>11</v>
      </c>
      <c r="R47" s="100">
        <f t="shared" si="2"/>
        <v>0</v>
      </c>
    </row>
    <row r="48" spans="1:18" s="17" customFormat="1" ht="15.75">
      <c r="A48" s="43">
        <v>1966</v>
      </c>
      <c r="B48" s="51"/>
      <c r="C48" s="51"/>
      <c r="D48" s="51"/>
      <c r="E48" s="51"/>
      <c r="F48" s="51"/>
      <c r="G48" s="51"/>
      <c r="H48" s="51"/>
      <c r="I48" s="51"/>
      <c r="J48" s="51"/>
      <c r="K48" s="51"/>
      <c r="L48" s="51"/>
      <c r="M48" s="51"/>
      <c r="N48" s="51"/>
      <c r="O48" s="115"/>
      <c r="P48" s="53">
        <f t="shared" si="3"/>
        <v>0</v>
      </c>
      <c r="Q48" s="53">
        <v>11</v>
      </c>
      <c r="R48" s="100">
        <f t="shared" si="2"/>
        <v>0</v>
      </c>
    </row>
    <row r="49" spans="1:18" s="17" customFormat="1" ht="15.75">
      <c r="A49" s="43">
        <v>1965</v>
      </c>
      <c r="B49" s="51"/>
      <c r="C49" s="51"/>
      <c r="D49" s="51"/>
      <c r="E49" s="51"/>
      <c r="F49" s="51"/>
      <c r="G49" s="51"/>
      <c r="H49" s="51"/>
      <c r="I49" s="51"/>
      <c r="J49" s="51"/>
      <c r="K49" s="51"/>
      <c r="L49" s="51"/>
      <c r="M49" s="51"/>
      <c r="N49" s="51"/>
      <c r="O49" s="115"/>
      <c r="P49" s="53">
        <f t="shared" si="3"/>
        <v>0</v>
      </c>
      <c r="Q49" s="53">
        <v>11</v>
      </c>
      <c r="R49" s="100">
        <f t="shared" si="2"/>
        <v>0</v>
      </c>
    </row>
    <row r="50" spans="1:18" s="17" customFormat="1" ht="15.75">
      <c r="A50" s="43">
        <v>1964</v>
      </c>
      <c r="B50" s="51"/>
      <c r="C50" s="51"/>
      <c r="D50" s="51"/>
      <c r="E50" s="51"/>
      <c r="F50" s="51"/>
      <c r="G50" s="51"/>
      <c r="H50" s="51"/>
      <c r="I50" s="51"/>
      <c r="J50" s="51"/>
      <c r="K50" s="51"/>
      <c r="L50" s="51">
        <v>30</v>
      </c>
      <c r="M50" s="51"/>
      <c r="N50" s="51"/>
      <c r="O50" s="115">
        <f t="shared" si="1"/>
        <v>30</v>
      </c>
      <c r="P50" s="53">
        <f t="shared" si="3"/>
        <v>1</v>
      </c>
      <c r="Q50" s="53">
        <v>11</v>
      </c>
      <c r="R50" s="100">
        <f t="shared" si="2"/>
        <v>0.09090909090909091</v>
      </c>
    </row>
    <row r="51" spans="1:18" s="17" customFormat="1" ht="15.75">
      <c r="A51" s="43">
        <v>1963</v>
      </c>
      <c r="B51" s="51"/>
      <c r="C51" s="51"/>
      <c r="D51" s="51"/>
      <c r="E51" s="51"/>
      <c r="F51" s="51"/>
      <c r="G51" s="51"/>
      <c r="H51" s="51"/>
      <c r="I51" s="51"/>
      <c r="J51" s="51"/>
      <c r="K51" s="51"/>
      <c r="L51" s="51">
        <v>30</v>
      </c>
      <c r="M51" s="51"/>
      <c r="N51" s="51"/>
      <c r="O51" s="115">
        <f t="shared" si="1"/>
        <v>30</v>
      </c>
      <c r="P51" s="53">
        <f t="shared" si="3"/>
        <v>1</v>
      </c>
      <c r="Q51" s="53">
        <v>11</v>
      </c>
      <c r="R51" s="100">
        <f t="shared" si="2"/>
        <v>0.09090909090909091</v>
      </c>
    </row>
    <row r="52" spans="1:18" s="17" customFormat="1" ht="15.75">
      <c r="A52" s="43">
        <v>1962</v>
      </c>
      <c r="B52" s="51"/>
      <c r="C52" s="51"/>
      <c r="D52" s="51"/>
      <c r="E52" s="51"/>
      <c r="F52" s="51"/>
      <c r="G52" s="51"/>
      <c r="H52" s="51"/>
      <c r="I52" s="51"/>
      <c r="J52" s="51"/>
      <c r="K52" s="51"/>
      <c r="L52" s="51">
        <v>30</v>
      </c>
      <c r="M52" s="51"/>
      <c r="N52" s="51"/>
      <c r="O52" s="115">
        <f t="shared" si="1"/>
        <v>30</v>
      </c>
      <c r="P52" s="53">
        <f t="shared" si="3"/>
        <v>1</v>
      </c>
      <c r="Q52" s="53">
        <v>11</v>
      </c>
      <c r="R52" s="100">
        <f t="shared" si="2"/>
        <v>0.09090909090909091</v>
      </c>
    </row>
    <row r="53" spans="1:18" s="17" customFormat="1" ht="15.75">
      <c r="A53" s="43">
        <v>1961</v>
      </c>
      <c r="B53" s="51"/>
      <c r="C53" s="51"/>
      <c r="D53" s="51"/>
      <c r="E53" s="51"/>
      <c r="F53" s="51"/>
      <c r="G53" s="51"/>
      <c r="H53" s="51"/>
      <c r="I53" s="51"/>
      <c r="J53" s="51"/>
      <c r="K53" s="51"/>
      <c r="L53" s="51"/>
      <c r="M53" s="51"/>
      <c r="N53" s="51"/>
      <c r="O53" s="115"/>
      <c r="P53" s="53">
        <f t="shared" si="3"/>
        <v>0</v>
      </c>
      <c r="Q53" s="53">
        <v>11</v>
      </c>
      <c r="R53" s="100">
        <f t="shared" si="2"/>
        <v>0</v>
      </c>
    </row>
    <row r="54" spans="1:18" s="17" customFormat="1" ht="15.75">
      <c r="A54" s="43">
        <v>1960</v>
      </c>
      <c r="B54" s="51"/>
      <c r="C54" s="51"/>
      <c r="D54" s="51"/>
      <c r="E54" s="101"/>
      <c r="F54" s="51"/>
      <c r="G54" s="51"/>
      <c r="H54" s="51"/>
      <c r="I54" s="51"/>
      <c r="J54" s="51"/>
      <c r="K54" s="51"/>
      <c r="L54" s="51"/>
      <c r="M54" s="51"/>
      <c r="N54" s="51"/>
      <c r="O54" s="115"/>
      <c r="P54" s="53">
        <f t="shared" si="3"/>
        <v>0</v>
      </c>
      <c r="Q54" s="53">
        <v>10</v>
      </c>
      <c r="R54" s="100">
        <f t="shared" si="2"/>
        <v>0</v>
      </c>
    </row>
    <row r="55" spans="1:18" s="17" customFormat="1" ht="15.75">
      <c r="A55" s="43">
        <v>1959</v>
      </c>
      <c r="B55" s="51"/>
      <c r="C55" s="51"/>
      <c r="D55" s="51"/>
      <c r="E55" s="51"/>
      <c r="F55" s="51"/>
      <c r="G55" s="51"/>
      <c r="H55" s="51"/>
      <c r="I55" s="51"/>
      <c r="J55" s="51"/>
      <c r="K55" s="51"/>
      <c r="L55" s="51"/>
      <c r="M55" s="51"/>
      <c r="N55" s="51"/>
      <c r="O55" s="115"/>
      <c r="P55" s="53">
        <f t="shared" si="3"/>
        <v>0</v>
      </c>
      <c r="Q55" s="53">
        <v>10</v>
      </c>
      <c r="R55" s="100">
        <f t="shared" si="2"/>
        <v>0</v>
      </c>
    </row>
    <row r="56" spans="1:18" s="17" customFormat="1" ht="15.75">
      <c r="A56" s="43">
        <v>1958</v>
      </c>
      <c r="B56" s="51"/>
      <c r="C56" s="51"/>
      <c r="D56" s="51"/>
      <c r="E56" s="51"/>
      <c r="F56" s="51"/>
      <c r="G56" s="51"/>
      <c r="H56" s="51"/>
      <c r="I56" s="51"/>
      <c r="J56" s="51"/>
      <c r="K56" s="51"/>
      <c r="L56" s="51"/>
      <c r="M56" s="51"/>
      <c r="N56" s="51"/>
      <c r="O56" s="115"/>
      <c r="P56" s="53">
        <f t="shared" si="3"/>
        <v>0</v>
      </c>
      <c r="Q56" s="53">
        <v>10</v>
      </c>
      <c r="R56" s="100">
        <f t="shared" si="2"/>
        <v>0</v>
      </c>
    </row>
    <row r="57" spans="1:18" s="17" customFormat="1" ht="15.75">
      <c r="A57" s="43">
        <v>1957</v>
      </c>
      <c r="B57" s="51"/>
      <c r="C57" s="51"/>
      <c r="D57" s="51"/>
      <c r="E57" s="51"/>
      <c r="F57" s="51"/>
      <c r="G57" s="51"/>
      <c r="H57" s="51"/>
      <c r="I57" s="51"/>
      <c r="J57" s="51"/>
      <c r="K57" s="51"/>
      <c r="L57" s="51"/>
      <c r="M57" s="51"/>
      <c r="N57" s="51"/>
      <c r="O57" s="115"/>
      <c r="P57" s="53">
        <f t="shared" si="3"/>
        <v>0</v>
      </c>
      <c r="Q57" s="53">
        <v>10</v>
      </c>
      <c r="R57" s="100">
        <f t="shared" si="2"/>
        <v>0</v>
      </c>
    </row>
    <row r="58" spans="1:18" s="17" customFormat="1" ht="15.75">
      <c r="A58" s="43">
        <v>1956</v>
      </c>
      <c r="B58" s="51"/>
      <c r="C58" s="51"/>
      <c r="D58" s="51"/>
      <c r="E58" s="51"/>
      <c r="F58" s="51"/>
      <c r="G58" s="51"/>
      <c r="H58" s="51"/>
      <c r="I58" s="51"/>
      <c r="J58" s="51"/>
      <c r="K58" s="51">
        <v>20</v>
      </c>
      <c r="L58" s="51"/>
      <c r="M58" s="51"/>
      <c r="N58" s="51"/>
      <c r="O58" s="115">
        <f t="shared" si="1"/>
        <v>20</v>
      </c>
      <c r="P58" s="53">
        <f t="shared" si="3"/>
        <v>1</v>
      </c>
      <c r="Q58" s="53">
        <v>10</v>
      </c>
      <c r="R58" s="100">
        <f t="shared" si="2"/>
        <v>0.1</v>
      </c>
    </row>
    <row r="59" spans="1:18" s="17" customFormat="1" ht="15.75">
      <c r="A59" s="43">
        <v>1955</v>
      </c>
      <c r="B59" s="51"/>
      <c r="C59" s="51"/>
      <c r="D59" s="51">
        <v>69</v>
      </c>
      <c r="E59" s="51"/>
      <c r="F59" s="51"/>
      <c r="G59" s="51"/>
      <c r="H59" s="51"/>
      <c r="I59" s="51"/>
      <c r="J59" s="51"/>
      <c r="K59" s="51"/>
      <c r="L59" s="51"/>
      <c r="M59" s="51"/>
      <c r="N59" s="51"/>
      <c r="O59" s="115">
        <f t="shared" si="1"/>
        <v>69</v>
      </c>
      <c r="P59" s="53">
        <f t="shared" si="3"/>
        <v>1</v>
      </c>
      <c r="Q59" s="53">
        <v>10</v>
      </c>
      <c r="R59" s="100">
        <f t="shared" si="2"/>
        <v>0.1</v>
      </c>
    </row>
    <row r="60" spans="1:18" s="17" customFormat="1" ht="15.75">
      <c r="A60" s="43">
        <v>1954</v>
      </c>
      <c r="B60" s="51"/>
      <c r="C60" s="51"/>
      <c r="D60" s="51">
        <v>69</v>
      </c>
      <c r="E60" s="51"/>
      <c r="F60" s="51"/>
      <c r="G60" s="51">
        <v>11</v>
      </c>
      <c r="H60" s="51"/>
      <c r="I60" s="51"/>
      <c r="J60" s="51"/>
      <c r="K60" s="51"/>
      <c r="L60" s="51"/>
      <c r="M60" s="51"/>
      <c r="N60" s="51"/>
      <c r="O60" s="115">
        <f t="shared" si="1"/>
        <v>80</v>
      </c>
      <c r="P60" s="53">
        <f t="shared" si="3"/>
        <v>2</v>
      </c>
      <c r="Q60" s="53">
        <v>10</v>
      </c>
      <c r="R60" s="100">
        <f t="shared" si="2"/>
        <v>0.2</v>
      </c>
    </row>
    <row r="61" spans="1:18" s="17" customFormat="1" ht="15.75">
      <c r="A61" s="43">
        <v>1953</v>
      </c>
      <c r="B61" s="51"/>
      <c r="C61" s="51"/>
      <c r="D61" s="51">
        <v>59</v>
      </c>
      <c r="E61" s="51"/>
      <c r="F61" s="51"/>
      <c r="G61" s="51">
        <v>11</v>
      </c>
      <c r="H61" s="51"/>
      <c r="I61" s="51"/>
      <c r="J61" s="51"/>
      <c r="K61" s="51">
        <v>30</v>
      </c>
      <c r="L61" s="51">
        <v>58</v>
      </c>
      <c r="M61" s="51"/>
      <c r="N61" s="51"/>
      <c r="O61" s="115">
        <f t="shared" si="1"/>
        <v>158</v>
      </c>
      <c r="P61" s="53">
        <f t="shared" si="3"/>
        <v>4</v>
      </c>
      <c r="Q61" s="53">
        <v>10</v>
      </c>
      <c r="R61" s="100">
        <f t="shared" si="2"/>
        <v>0.4</v>
      </c>
    </row>
    <row r="62" spans="1:18" s="17" customFormat="1" ht="15.75">
      <c r="A62" s="43">
        <v>1952</v>
      </c>
      <c r="B62" s="51"/>
      <c r="C62" s="51"/>
      <c r="D62" s="51"/>
      <c r="E62" s="51"/>
      <c r="F62" s="51"/>
      <c r="G62" s="51"/>
      <c r="H62" s="51"/>
      <c r="I62" s="51"/>
      <c r="J62" s="51"/>
      <c r="K62" s="51">
        <v>30</v>
      </c>
      <c r="L62" s="51"/>
      <c r="M62" s="51"/>
      <c r="N62" s="51"/>
      <c r="O62" s="115">
        <f t="shared" si="1"/>
        <v>30</v>
      </c>
      <c r="P62" s="53">
        <f t="shared" si="3"/>
        <v>1</v>
      </c>
      <c r="Q62" s="53">
        <v>10</v>
      </c>
      <c r="R62" s="100">
        <f t="shared" si="2"/>
        <v>0.1</v>
      </c>
    </row>
    <row r="63" spans="1:18" s="17" customFormat="1" ht="15.75">
      <c r="A63" s="43">
        <v>1951</v>
      </c>
      <c r="B63" s="51"/>
      <c r="C63" s="51"/>
      <c r="D63" s="51"/>
      <c r="E63" s="51"/>
      <c r="F63" s="51"/>
      <c r="G63" s="51"/>
      <c r="H63" s="51"/>
      <c r="I63" s="51"/>
      <c r="J63" s="51"/>
      <c r="K63" s="51">
        <v>30</v>
      </c>
      <c r="L63" s="51"/>
      <c r="M63" s="51"/>
      <c r="N63" s="51"/>
      <c r="O63" s="115">
        <f t="shared" si="1"/>
        <v>30</v>
      </c>
      <c r="P63" s="53">
        <f t="shared" si="3"/>
        <v>1</v>
      </c>
      <c r="Q63" s="53">
        <v>10</v>
      </c>
      <c r="R63" s="100">
        <f t="shared" si="2"/>
        <v>0.1</v>
      </c>
    </row>
    <row r="64" spans="1:18" s="17" customFormat="1" ht="15.75">
      <c r="A64" s="43">
        <v>1950</v>
      </c>
      <c r="B64" s="51"/>
      <c r="C64" s="51"/>
      <c r="D64" s="51"/>
      <c r="E64" s="51"/>
      <c r="F64" s="51">
        <v>2</v>
      </c>
      <c r="G64" s="51"/>
      <c r="H64" s="51"/>
      <c r="I64" s="51"/>
      <c r="J64" s="51"/>
      <c r="K64" s="51">
        <v>30</v>
      </c>
      <c r="L64" s="51"/>
      <c r="M64" s="51"/>
      <c r="N64" s="51"/>
      <c r="O64" s="115">
        <f t="shared" si="1"/>
        <v>32</v>
      </c>
      <c r="P64" s="53">
        <f t="shared" si="3"/>
        <v>2</v>
      </c>
      <c r="Q64" s="53">
        <v>10</v>
      </c>
      <c r="R64" s="100">
        <f t="shared" si="2"/>
        <v>0.2</v>
      </c>
    </row>
    <row r="65" spans="1:18" s="17" customFormat="1" ht="15.75">
      <c r="A65" s="43">
        <v>1949</v>
      </c>
      <c r="B65" s="51"/>
      <c r="C65" s="51"/>
      <c r="D65" s="51">
        <v>40</v>
      </c>
      <c r="E65" s="51"/>
      <c r="F65" s="51"/>
      <c r="G65" s="51"/>
      <c r="H65" s="51"/>
      <c r="I65" s="51"/>
      <c r="J65" s="51"/>
      <c r="K65" s="51">
        <v>29</v>
      </c>
      <c r="L65" s="51">
        <v>21</v>
      </c>
      <c r="M65" s="51"/>
      <c r="N65" s="51"/>
      <c r="O65" s="115">
        <f t="shared" si="1"/>
        <v>90</v>
      </c>
      <c r="P65" s="53">
        <f t="shared" si="3"/>
        <v>3</v>
      </c>
      <c r="Q65" s="53">
        <v>10</v>
      </c>
      <c r="R65" s="100">
        <f t="shared" si="2"/>
        <v>0.3</v>
      </c>
    </row>
    <row r="66" spans="1:18" s="17" customFormat="1" ht="15.75">
      <c r="A66" s="43">
        <v>1948</v>
      </c>
      <c r="B66" s="51"/>
      <c r="C66" s="51"/>
      <c r="D66" s="51"/>
      <c r="E66" s="51"/>
      <c r="F66" s="51"/>
      <c r="G66" s="51"/>
      <c r="H66" s="51"/>
      <c r="I66" s="51"/>
      <c r="J66" s="51"/>
      <c r="K66" s="51"/>
      <c r="L66" s="51"/>
      <c r="M66" s="51"/>
      <c r="N66" s="51"/>
      <c r="O66" s="115"/>
      <c r="P66" s="53">
        <f t="shared" si="3"/>
        <v>0</v>
      </c>
      <c r="Q66" s="53">
        <v>10</v>
      </c>
      <c r="R66" s="100">
        <f t="shared" si="2"/>
        <v>0</v>
      </c>
    </row>
    <row r="67" spans="1:18" s="17" customFormat="1" ht="15.75">
      <c r="A67" s="43">
        <v>1947</v>
      </c>
      <c r="B67" s="51"/>
      <c r="C67" s="51"/>
      <c r="D67" s="51"/>
      <c r="E67" s="51"/>
      <c r="F67" s="51"/>
      <c r="G67" s="51"/>
      <c r="H67" s="51"/>
      <c r="I67" s="51"/>
      <c r="J67" s="51"/>
      <c r="K67" s="51"/>
      <c r="L67" s="51"/>
      <c r="M67" s="51"/>
      <c r="N67" s="51"/>
      <c r="O67" s="115"/>
      <c r="P67" s="53">
        <f t="shared" si="3"/>
        <v>0</v>
      </c>
      <c r="Q67" s="53">
        <v>10</v>
      </c>
      <c r="R67" s="100">
        <f t="shared" si="2"/>
        <v>0</v>
      </c>
    </row>
    <row r="68" spans="1:18" s="17" customFormat="1" ht="15.75">
      <c r="A68" s="43">
        <v>1946</v>
      </c>
      <c r="B68" s="51"/>
      <c r="C68" s="51"/>
      <c r="D68" s="51">
        <v>22</v>
      </c>
      <c r="E68" s="51"/>
      <c r="F68" s="51"/>
      <c r="G68" s="51"/>
      <c r="H68" s="51"/>
      <c r="I68" s="51"/>
      <c r="J68" s="51"/>
      <c r="K68" s="51"/>
      <c r="L68" s="51"/>
      <c r="M68" s="51"/>
      <c r="N68" s="51"/>
      <c r="O68" s="115">
        <f t="shared" si="1"/>
        <v>22</v>
      </c>
      <c r="P68" s="53">
        <f aca="true" t="shared" si="4" ref="P68:P99">COUNT(B68:N68)</f>
        <v>1</v>
      </c>
      <c r="Q68" s="53">
        <v>10</v>
      </c>
      <c r="R68" s="100">
        <f t="shared" si="2"/>
        <v>0.1</v>
      </c>
    </row>
    <row r="69" spans="1:18" s="17" customFormat="1" ht="15.75">
      <c r="A69" s="43">
        <v>1945</v>
      </c>
      <c r="B69" s="51"/>
      <c r="C69" s="51"/>
      <c r="D69" s="51">
        <v>41</v>
      </c>
      <c r="E69" s="51"/>
      <c r="F69" s="51"/>
      <c r="G69" s="51"/>
      <c r="H69" s="51"/>
      <c r="I69" s="51"/>
      <c r="J69" s="51"/>
      <c r="K69" s="51"/>
      <c r="L69" s="102">
        <v>20</v>
      </c>
      <c r="M69" s="51"/>
      <c r="N69" s="51"/>
      <c r="O69" s="115">
        <f aca="true" t="shared" si="5" ref="O69:O127">SUM(B69:N69)</f>
        <v>61</v>
      </c>
      <c r="P69" s="53">
        <f t="shared" si="4"/>
        <v>2</v>
      </c>
      <c r="Q69" s="53">
        <v>10</v>
      </c>
      <c r="R69" s="100">
        <f aca="true" t="shared" si="6" ref="R69:R114">P69/Q69</f>
        <v>0.2</v>
      </c>
    </row>
    <row r="70" spans="1:18" s="17" customFormat="1" ht="15.75">
      <c r="A70" s="43">
        <v>1944</v>
      </c>
      <c r="B70" s="51"/>
      <c r="C70" s="51"/>
      <c r="D70" s="51"/>
      <c r="E70" s="51"/>
      <c r="F70" s="51"/>
      <c r="G70" s="51"/>
      <c r="H70" s="51"/>
      <c r="I70" s="51"/>
      <c r="J70" s="51"/>
      <c r="K70" s="51"/>
      <c r="L70" s="51"/>
      <c r="M70" s="51"/>
      <c r="N70" s="51"/>
      <c r="O70" s="115"/>
      <c r="P70" s="53">
        <f t="shared" si="4"/>
        <v>0</v>
      </c>
      <c r="Q70" s="53">
        <v>10</v>
      </c>
      <c r="R70" s="100">
        <f t="shared" si="6"/>
        <v>0</v>
      </c>
    </row>
    <row r="71" spans="1:18" s="17" customFormat="1" ht="15.75">
      <c r="A71" s="43">
        <v>1943</v>
      </c>
      <c r="B71" s="51"/>
      <c r="C71" s="51"/>
      <c r="D71" s="51"/>
      <c r="E71" s="51"/>
      <c r="F71" s="51"/>
      <c r="G71" s="51"/>
      <c r="H71" s="51"/>
      <c r="I71" s="51"/>
      <c r="J71" s="51"/>
      <c r="K71" s="51"/>
      <c r="L71" s="51"/>
      <c r="M71" s="51"/>
      <c r="N71" s="51"/>
      <c r="O71" s="115"/>
      <c r="P71" s="53">
        <f t="shared" si="4"/>
        <v>0</v>
      </c>
      <c r="Q71" s="53">
        <v>10</v>
      </c>
      <c r="R71" s="100">
        <f t="shared" si="6"/>
        <v>0</v>
      </c>
    </row>
    <row r="72" spans="1:18" s="17" customFormat="1" ht="15.75">
      <c r="A72" s="43">
        <v>1942</v>
      </c>
      <c r="B72" s="51"/>
      <c r="C72" s="51"/>
      <c r="D72" s="51"/>
      <c r="E72" s="51"/>
      <c r="F72" s="51"/>
      <c r="G72" s="51"/>
      <c r="H72" s="51"/>
      <c r="I72" s="51"/>
      <c r="J72" s="51"/>
      <c r="K72" s="51"/>
      <c r="L72" s="51"/>
      <c r="M72" s="51"/>
      <c r="N72" s="51"/>
      <c r="O72" s="115"/>
      <c r="P72" s="53">
        <f t="shared" si="4"/>
        <v>0</v>
      </c>
      <c r="Q72" s="53">
        <v>10</v>
      </c>
      <c r="R72" s="100">
        <f t="shared" si="6"/>
        <v>0</v>
      </c>
    </row>
    <row r="73" spans="1:18" s="17" customFormat="1" ht="15.75">
      <c r="A73" s="43">
        <v>1941</v>
      </c>
      <c r="B73" s="51"/>
      <c r="C73" s="51"/>
      <c r="D73" s="51"/>
      <c r="E73" s="51"/>
      <c r="F73" s="51"/>
      <c r="G73" s="51">
        <v>10</v>
      </c>
      <c r="H73" s="51"/>
      <c r="I73" s="51"/>
      <c r="J73" s="51"/>
      <c r="K73" s="51"/>
      <c r="L73" s="51"/>
      <c r="M73" s="51"/>
      <c r="N73" s="51"/>
      <c r="O73" s="115">
        <f t="shared" si="5"/>
        <v>10</v>
      </c>
      <c r="P73" s="53">
        <f t="shared" si="4"/>
        <v>1</v>
      </c>
      <c r="Q73" s="53">
        <v>10</v>
      </c>
      <c r="R73" s="100">
        <f t="shared" si="6"/>
        <v>0.1</v>
      </c>
    </row>
    <row r="74" spans="1:18" s="17" customFormat="1" ht="15.75">
      <c r="A74" s="43">
        <v>1940</v>
      </c>
      <c r="B74" s="51">
        <v>15</v>
      </c>
      <c r="C74" s="51"/>
      <c r="D74" s="51">
        <v>21</v>
      </c>
      <c r="E74" s="51"/>
      <c r="F74" s="51"/>
      <c r="G74" s="51"/>
      <c r="H74" s="51"/>
      <c r="I74" s="51"/>
      <c r="J74" s="51"/>
      <c r="K74" s="51"/>
      <c r="L74" s="102">
        <v>20</v>
      </c>
      <c r="M74" s="51"/>
      <c r="N74" s="51"/>
      <c r="O74" s="115">
        <f t="shared" si="5"/>
        <v>56</v>
      </c>
      <c r="P74" s="53">
        <f t="shared" si="4"/>
        <v>3</v>
      </c>
      <c r="Q74" s="53">
        <v>10</v>
      </c>
      <c r="R74" s="100">
        <f t="shared" si="6"/>
        <v>0.3</v>
      </c>
    </row>
    <row r="75" spans="1:18" s="17" customFormat="1" ht="15.75">
      <c r="A75" s="43">
        <v>1939</v>
      </c>
      <c r="B75" s="51">
        <v>4</v>
      </c>
      <c r="C75" s="51"/>
      <c r="D75" s="51">
        <v>46</v>
      </c>
      <c r="E75" s="51"/>
      <c r="F75" s="51">
        <v>20</v>
      </c>
      <c r="G75" s="51"/>
      <c r="H75" s="51"/>
      <c r="I75" s="51"/>
      <c r="J75" s="51">
        <v>16</v>
      </c>
      <c r="K75" s="51"/>
      <c r="L75" s="51">
        <v>46</v>
      </c>
      <c r="M75" s="51"/>
      <c r="N75" s="51"/>
      <c r="O75" s="115">
        <f t="shared" si="5"/>
        <v>132</v>
      </c>
      <c r="P75" s="53">
        <f t="shared" si="4"/>
        <v>5</v>
      </c>
      <c r="Q75" s="53">
        <v>10</v>
      </c>
      <c r="R75" s="100">
        <f t="shared" si="6"/>
        <v>0.5</v>
      </c>
    </row>
    <row r="76" spans="1:18" s="17" customFormat="1" ht="15.75">
      <c r="A76" s="43">
        <v>1938</v>
      </c>
      <c r="B76" s="51">
        <v>49</v>
      </c>
      <c r="C76" s="51"/>
      <c r="D76" s="102">
        <v>40</v>
      </c>
      <c r="E76" s="51"/>
      <c r="F76" s="51">
        <v>33</v>
      </c>
      <c r="G76" s="51">
        <v>9</v>
      </c>
      <c r="H76" s="51"/>
      <c r="I76" s="51"/>
      <c r="J76" s="51"/>
      <c r="K76" s="51"/>
      <c r="L76" s="102">
        <v>20</v>
      </c>
      <c r="M76" s="51"/>
      <c r="N76" s="51"/>
      <c r="O76" s="115">
        <f t="shared" si="5"/>
        <v>151</v>
      </c>
      <c r="P76" s="53">
        <f t="shared" si="4"/>
        <v>5</v>
      </c>
      <c r="Q76" s="53">
        <v>10</v>
      </c>
      <c r="R76" s="100">
        <f t="shared" si="6"/>
        <v>0.5</v>
      </c>
    </row>
    <row r="77" spans="1:18" s="17" customFormat="1" ht="15.75">
      <c r="A77" s="43">
        <v>1937</v>
      </c>
      <c r="B77" s="51"/>
      <c r="C77" s="51"/>
      <c r="D77" s="51"/>
      <c r="E77" s="51"/>
      <c r="F77" s="51"/>
      <c r="G77" s="51"/>
      <c r="H77" s="51"/>
      <c r="I77" s="51"/>
      <c r="J77" s="51"/>
      <c r="K77" s="51"/>
      <c r="L77" s="51"/>
      <c r="M77" s="51"/>
      <c r="N77" s="51"/>
      <c r="O77" s="115"/>
      <c r="P77" s="53">
        <f t="shared" si="4"/>
        <v>0</v>
      </c>
      <c r="Q77" s="53">
        <v>10</v>
      </c>
      <c r="R77" s="100">
        <f t="shared" si="6"/>
        <v>0</v>
      </c>
    </row>
    <row r="78" spans="1:18" s="17" customFormat="1" ht="15.75">
      <c r="A78" s="43">
        <v>1936</v>
      </c>
      <c r="B78" s="51"/>
      <c r="C78" s="51"/>
      <c r="D78" s="51"/>
      <c r="E78" s="51"/>
      <c r="F78" s="51"/>
      <c r="G78" s="51"/>
      <c r="H78" s="51"/>
      <c r="I78" s="51"/>
      <c r="J78" s="51"/>
      <c r="K78" s="51"/>
      <c r="L78" s="51"/>
      <c r="M78" s="51"/>
      <c r="N78" s="51"/>
      <c r="O78" s="115"/>
      <c r="P78" s="53">
        <f t="shared" si="4"/>
        <v>0</v>
      </c>
      <c r="Q78" s="53">
        <v>10</v>
      </c>
      <c r="R78" s="100">
        <f t="shared" si="6"/>
        <v>0</v>
      </c>
    </row>
    <row r="79" spans="1:18" s="17" customFormat="1" ht="15.75">
      <c r="A79" s="43">
        <v>1935</v>
      </c>
      <c r="B79" s="51">
        <v>1</v>
      </c>
      <c r="C79" s="51"/>
      <c r="D79" s="51"/>
      <c r="E79" s="51"/>
      <c r="F79" s="51"/>
      <c r="G79" s="51"/>
      <c r="H79" s="51"/>
      <c r="I79" s="51">
        <v>2</v>
      </c>
      <c r="J79" s="51"/>
      <c r="K79" s="51"/>
      <c r="L79" s="51"/>
      <c r="M79" s="51"/>
      <c r="N79" s="51"/>
      <c r="O79" s="115">
        <f t="shared" si="5"/>
        <v>3</v>
      </c>
      <c r="P79" s="53">
        <f t="shared" si="4"/>
        <v>2</v>
      </c>
      <c r="Q79" s="53">
        <v>10</v>
      </c>
      <c r="R79" s="100">
        <f t="shared" si="6"/>
        <v>0.2</v>
      </c>
    </row>
    <row r="80" spans="1:18" s="17" customFormat="1" ht="15.75">
      <c r="A80" s="43">
        <v>1934</v>
      </c>
      <c r="B80" s="51">
        <v>34</v>
      </c>
      <c r="C80" s="51"/>
      <c r="D80" s="102">
        <v>20</v>
      </c>
      <c r="E80" s="51"/>
      <c r="F80" s="102">
        <v>50</v>
      </c>
      <c r="G80" s="125">
        <v>12</v>
      </c>
      <c r="H80" s="51"/>
      <c r="I80" s="51">
        <v>9</v>
      </c>
      <c r="J80" s="51"/>
      <c r="K80" s="51"/>
      <c r="L80" s="102">
        <v>40</v>
      </c>
      <c r="M80" s="51"/>
      <c r="N80" s="51"/>
      <c r="O80" s="115">
        <f t="shared" si="5"/>
        <v>165</v>
      </c>
      <c r="P80" s="53">
        <f t="shared" si="4"/>
        <v>6</v>
      </c>
      <c r="Q80" s="53">
        <v>10</v>
      </c>
      <c r="R80" s="100">
        <f t="shared" si="6"/>
        <v>0.6</v>
      </c>
    </row>
    <row r="81" spans="1:18" s="17" customFormat="1" ht="15.75">
      <c r="A81" s="43">
        <v>1933</v>
      </c>
      <c r="B81" s="102">
        <v>20</v>
      </c>
      <c r="C81" s="51"/>
      <c r="D81" s="102">
        <v>60</v>
      </c>
      <c r="E81" s="51"/>
      <c r="F81" s="51">
        <v>19</v>
      </c>
      <c r="G81" s="51"/>
      <c r="H81" s="51"/>
      <c r="I81" s="51"/>
      <c r="J81" s="51"/>
      <c r="K81" s="51"/>
      <c r="L81" s="102">
        <v>21</v>
      </c>
      <c r="M81" s="51"/>
      <c r="N81" s="51"/>
      <c r="O81" s="115">
        <f t="shared" si="5"/>
        <v>120</v>
      </c>
      <c r="P81" s="53">
        <f t="shared" si="4"/>
        <v>4</v>
      </c>
      <c r="Q81" s="53">
        <v>10</v>
      </c>
      <c r="R81" s="100">
        <f t="shared" si="6"/>
        <v>0.4</v>
      </c>
    </row>
    <row r="82" spans="1:18" s="17" customFormat="1" ht="15.75">
      <c r="A82" s="43">
        <v>1932</v>
      </c>
      <c r="B82" s="51"/>
      <c r="C82" s="51"/>
      <c r="D82" s="51"/>
      <c r="E82" s="51"/>
      <c r="F82" s="51">
        <v>5</v>
      </c>
      <c r="G82" s="51"/>
      <c r="H82" s="51"/>
      <c r="I82" s="51"/>
      <c r="J82" s="51"/>
      <c r="K82" s="51"/>
      <c r="L82" s="102">
        <v>76</v>
      </c>
      <c r="M82" s="51">
        <v>2</v>
      </c>
      <c r="N82" s="51"/>
      <c r="O82" s="115">
        <f t="shared" si="5"/>
        <v>83</v>
      </c>
      <c r="P82" s="53">
        <f t="shared" si="4"/>
        <v>3</v>
      </c>
      <c r="Q82" s="53">
        <v>10</v>
      </c>
      <c r="R82" s="100">
        <f t="shared" si="6"/>
        <v>0.3</v>
      </c>
    </row>
    <row r="83" spans="1:18" s="17" customFormat="1" ht="15.75">
      <c r="A83" s="43">
        <v>1931</v>
      </c>
      <c r="B83" s="51"/>
      <c r="C83" s="51"/>
      <c r="D83" s="51"/>
      <c r="E83" s="51"/>
      <c r="F83" s="51">
        <v>13</v>
      </c>
      <c r="G83" s="51"/>
      <c r="H83" s="154">
        <v>1</v>
      </c>
      <c r="I83" s="51"/>
      <c r="J83" s="51"/>
      <c r="K83" s="51"/>
      <c r="L83" s="102">
        <v>65</v>
      </c>
      <c r="M83" s="51"/>
      <c r="N83" s="51"/>
      <c r="O83" s="115">
        <f t="shared" si="5"/>
        <v>79</v>
      </c>
      <c r="P83" s="53">
        <f t="shared" si="4"/>
        <v>3</v>
      </c>
      <c r="Q83" s="53">
        <v>10</v>
      </c>
      <c r="R83" s="100">
        <f t="shared" si="6"/>
        <v>0.3</v>
      </c>
    </row>
    <row r="84" spans="1:18" s="17" customFormat="1" ht="15.75">
      <c r="A84" s="43">
        <v>1930</v>
      </c>
      <c r="B84" s="51"/>
      <c r="C84" s="51"/>
      <c r="D84" s="51"/>
      <c r="E84" s="51"/>
      <c r="F84" s="112">
        <v>6</v>
      </c>
      <c r="G84" s="51"/>
      <c r="H84" s="51"/>
      <c r="I84" s="51"/>
      <c r="J84" s="51"/>
      <c r="K84" s="51"/>
      <c r="L84" s="51">
        <v>32</v>
      </c>
      <c r="M84" s="51"/>
      <c r="N84" s="51"/>
      <c r="O84" s="115">
        <f t="shared" si="5"/>
        <v>38</v>
      </c>
      <c r="P84" s="53">
        <f t="shared" si="4"/>
        <v>2</v>
      </c>
      <c r="Q84" s="53">
        <v>10</v>
      </c>
      <c r="R84" s="100">
        <f t="shared" si="6"/>
        <v>0.2</v>
      </c>
    </row>
    <row r="85" spans="1:18" s="17" customFormat="1" ht="15.75">
      <c r="A85" s="43">
        <v>1929</v>
      </c>
      <c r="B85" s="51"/>
      <c r="C85" s="51"/>
      <c r="D85" s="51">
        <v>60</v>
      </c>
      <c r="E85" s="51"/>
      <c r="F85" s="112">
        <v>43</v>
      </c>
      <c r="G85" s="112">
        <v>4</v>
      </c>
      <c r="H85" s="154"/>
      <c r="I85" s="51"/>
      <c r="J85" s="51"/>
      <c r="K85" s="51"/>
      <c r="L85" s="51">
        <v>3</v>
      </c>
      <c r="M85" s="51"/>
      <c r="N85" s="51"/>
      <c r="O85" s="115">
        <f t="shared" si="5"/>
        <v>110</v>
      </c>
      <c r="P85" s="53">
        <f t="shared" si="4"/>
        <v>4</v>
      </c>
      <c r="Q85" s="53">
        <v>10</v>
      </c>
      <c r="R85" s="100">
        <f t="shared" si="6"/>
        <v>0.4</v>
      </c>
    </row>
    <row r="86" spans="1:18" s="17" customFormat="1" ht="15.75">
      <c r="A86" s="43">
        <v>1928</v>
      </c>
      <c r="B86" s="51"/>
      <c r="C86" s="51"/>
      <c r="D86" s="51">
        <v>40</v>
      </c>
      <c r="E86" s="51"/>
      <c r="F86" s="51"/>
      <c r="G86" s="112">
        <v>39</v>
      </c>
      <c r="H86" s="154"/>
      <c r="I86" s="51"/>
      <c r="J86" s="51">
        <v>1</v>
      </c>
      <c r="K86" s="51"/>
      <c r="L86" s="51"/>
      <c r="M86" s="51"/>
      <c r="N86" s="51"/>
      <c r="O86" s="115">
        <f t="shared" si="5"/>
        <v>80</v>
      </c>
      <c r="P86" s="53">
        <f t="shared" si="4"/>
        <v>3</v>
      </c>
      <c r="Q86" s="53">
        <v>10</v>
      </c>
      <c r="R86" s="100">
        <f t="shared" si="6"/>
        <v>0.3</v>
      </c>
    </row>
    <row r="87" spans="1:18" s="17" customFormat="1" ht="15.75">
      <c r="A87" s="43">
        <v>1927</v>
      </c>
      <c r="B87" s="51"/>
      <c r="C87" s="51"/>
      <c r="D87" s="51">
        <v>28</v>
      </c>
      <c r="E87" s="51"/>
      <c r="F87" s="112">
        <v>14</v>
      </c>
      <c r="G87" s="102">
        <v>40</v>
      </c>
      <c r="H87" s="51">
        <v>2</v>
      </c>
      <c r="I87" s="102">
        <v>40</v>
      </c>
      <c r="J87" s="51"/>
      <c r="K87" s="101"/>
      <c r="L87" s="51"/>
      <c r="M87" s="102">
        <v>20</v>
      </c>
      <c r="N87" s="51"/>
      <c r="O87" s="115">
        <f t="shared" si="5"/>
        <v>144</v>
      </c>
      <c r="P87" s="53">
        <f t="shared" si="4"/>
        <v>6</v>
      </c>
      <c r="Q87" s="53">
        <v>9</v>
      </c>
      <c r="R87" s="100">
        <f t="shared" si="6"/>
        <v>0.6666666666666666</v>
      </c>
    </row>
    <row r="88" spans="1:18" s="17" customFormat="1" ht="15.75">
      <c r="A88" s="43">
        <v>1926</v>
      </c>
      <c r="B88" s="51"/>
      <c r="C88" s="51"/>
      <c r="D88" s="51">
        <v>16</v>
      </c>
      <c r="E88" s="51"/>
      <c r="F88" s="51"/>
      <c r="G88" s="51"/>
      <c r="H88" s="51"/>
      <c r="I88" s="51"/>
      <c r="J88" s="51"/>
      <c r="K88" s="51"/>
      <c r="L88" s="51"/>
      <c r="M88" s="51"/>
      <c r="N88" s="51"/>
      <c r="O88" s="115">
        <f t="shared" si="5"/>
        <v>16</v>
      </c>
      <c r="P88" s="53">
        <f t="shared" si="4"/>
        <v>1</v>
      </c>
      <c r="Q88" s="53">
        <v>9</v>
      </c>
      <c r="R88" s="100">
        <f t="shared" si="6"/>
        <v>0.1111111111111111</v>
      </c>
    </row>
    <row r="89" spans="1:18" s="17" customFormat="1" ht="15.75">
      <c r="A89" s="43">
        <v>1925</v>
      </c>
      <c r="B89" s="51"/>
      <c r="C89" s="51"/>
      <c r="D89" s="51">
        <v>2</v>
      </c>
      <c r="E89" s="51"/>
      <c r="F89" s="51"/>
      <c r="G89" s="51"/>
      <c r="H89" s="51"/>
      <c r="I89" s="51"/>
      <c r="J89" s="51"/>
      <c r="K89" s="51"/>
      <c r="L89" s="101"/>
      <c r="M89" s="51"/>
      <c r="N89" s="51"/>
      <c r="O89" s="115">
        <f t="shared" si="5"/>
        <v>2</v>
      </c>
      <c r="P89" s="53">
        <f t="shared" si="4"/>
        <v>1</v>
      </c>
      <c r="Q89" s="53">
        <v>8</v>
      </c>
      <c r="R89" s="100">
        <f t="shared" si="6"/>
        <v>0.125</v>
      </c>
    </row>
    <row r="90" spans="1:18" s="17" customFormat="1" ht="15.75">
      <c r="A90" s="43">
        <v>1924</v>
      </c>
      <c r="B90" s="51"/>
      <c r="C90" s="51"/>
      <c r="D90" s="51">
        <v>91</v>
      </c>
      <c r="E90" s="51"/>
      <c r="F90" s="51"/>
      <c r="G90" s="51"/>
      <c r="H90" s="51"/>
      <c r="I90" s="51"/>
      <c r="J90" s="51"/>
      <c r="K90" s="51"/>
      <c r="L90" s="51"/>
      <c r="M90" s="51"/>
      <c r="N90" s="51"/>
      <c r="O90" s="115">
        <f t="shared" si="5"/>
        <v>91</v>
      </c>
      <c r="P90" s="53">
        <f t="shared" si="4"/>
        <v>1</v>
      </c>
      <c r="Q90" s="53">
        <v>8</v>
      </c>
      <c r="R90" s="100">
        <f t="shared" si="6"/>
        <v>0.125</v>
      </c>
    </row>
    <row r="91" spans="1:18" s="17" customFormat="1" ht="15.75">
      <c r="A91" s="43">
        <v>1923</v>
      </c>
      <c r="B91" s="51"/>
      <c r="C91" s="51"/>
      <c r="D91" s="102">
        <v>41</v>
      </c>
      <c r="E91" s="51"/>
      <c r="F91" s="51"/>
      <c r="G91" s="51"/>
      <c r="H91" s="51"/>
      <c r="I91" s="51"/>
      <c r="J91" s="51"/>
      <c r="K91" s="51"/>
      <c r="L91" s="51"/>
      <c r="M91" s="51"/>
      <c r="N91" s="51"/>
      <c r="O91" s="115">
        <f t="shared" si="5"/>
        <v>41</v>
      </c>
      <c r="P91" s="53">
        <f t="shared" si="4"/>
        <v>1</v>
      </c>
      <c r="Q91" s="53">
        <v>8</v>
      </c>
      <c r="R91" s="100">
        <f t="shared" si="6"/>
        <v>0.125</v>
      </c>
    </row>
    <row r="92" spans="1:18" s="17" customFormat="1" ht="15.75">
      <c r="A92" s="43">
        <v>1922</v>
      </c>
      <c r="B92" s="101"/>
      <c r="C92" s="51"/>
      <c r="D92" s="51">
        <v>21</v>
      </c>
      <c r="E92" s="51"/>
      <c r="F92" s="51">
        <v>3</v>
      </c>
      <c r="G92" s="51"/>
      <c r="H92" s="51"/>
      <c r="I92" s="51"/>
      <c r="J92" s="51"/>
      <c r="K92" s="51"/>
      <c r="L92" s="51"/>
      <c r="M92" s="51"/>
      <c r="N92" s="51"/>
      <c r="O92" s="115">
        <f t="shared" si="5"/>
        <v>24</v>
      </c>
      <c r="P92" s="53">
        <f t="shared" si="4"/>
        <v>2</v>
      </c>
      <c r="Q92" s="53">
        <v>7</v>
      </c>
      <c r="R92" s="100">
        <f t="shared" si="6"/>
        <v>0.2857142857142857</v>
      </c>
    </row>
    <row r="93" spans="1:18" s="17" customFormat="1" ht="15.75">
      <c r="A93" s="43">
        <v>1921</v>
      </c>
      <c r="B93" s="51"/>
      <c r="C93" s="51"/>
      <c r="D93" s="51">
        <v>20</v>
      </c>
      <c r="E93" s="51"/>
      <c r="F93" s="51"/>
      <c r="G93" s="101"/>
      <c r="H93" s="51"/>
      <c r="I93" s="51"/>
      <c r="J93" s="101"/>
      <c r="K93" s="51"/>
      <c r="L93" s="51"/>
      <c r="M93" s="51"/>
      <c r="N93" s="51"/>
      <c r="O93" s="115">
        <f t="shared" si="5"/>
        <v>20</v>
      </c>
      <c r="P93" s="53">
        <f t="shared" si="4"/>
        <v>1</v>
      </c>
      <c r="Q93" s="53">
        <v>5</v>
      </c>
      <c r="R93" s="100">
        <f t="shared" si="6"/>
        <v>0.2</v>
      </c>
    </row>
    <row r="94" spans="1:18" s="17" customFormat="1" ht="15.75">
      <c r="A94" s="43">
        <v>1920</v>
      </c>
      <c r="B94" s="51"/>
      <c r="C94" s="51"/>
      <c r="D94" s="51"/>
      <c r="E94" s="51"/>
      <c r="F94" s="125">
        <v>24</v>
      </c>
      <c r="G94" s="51"/>
      <c r="H94" s="51"/>
      <c r="I94" s="102">
        <v>140</v>
      </c>
      <c r="J94" s="51"/>
      <c r="K94" s="51"/>
      <c r="L94" s="51"/>
      <c r="M94" s="51"/>
      <c r="N94" s="51"/>
      <c r="O94" s="115">
        <f t="shared" si="5"/>
        <v>164</v>
      </c>
      <c r="P94" s="53">
        <f t="shared" si="4"/>
        <v>2</v>
      </c>
      <c r="Q94" s="53">
        <v>5</v>
      </c>
      <c r="R94" s="100">
        <f t="shared" si="6"/>
        <v>0.4</v>
      </c>
    </row>
    <row r="95" spans="1:18" s="17" customFormat="1" ht="15.75">
      <c r="A95" s="43">
        <v>1919</v>
      </c>
      <c r="B95" s="51"/>
      <c r="C95" s="51"/>
      <c r="D95" s="51">
        <v>1</v>
      </c>
      <c r="E95" s="51"/>
      <c r="F95" s="102">
        <v>36</v>
      </c>
      <c r="G95" s="51"/>
      <c r="H95" s="51"/>
      <c r="I95" s="51"/>
      <c r="J95" s="51"/>
      <c r="K95" s="51"/>
      <c r="L95" s="51"/>
      <c r="M95" s="51"/>
      <c r="N95" s="51"/>
      <c r="O95" s="115">
        <f t="shared" si="5"/>
        <v>37</v>
      </c>
      <c r="P95" s="53">
        <f t="shared" si="4"/>
        <v>2</v>
      </c>
      <c r="Q95" s="53">
        <v>5</v>
      </c>
      <c r="R95" s="100">
        <f t="shared" si="6"/>
        <v>0.4</v>
      </c>
    </row>
    <row r="96" spans="1:18" s="17" customFormat="1" ht="15.75">
      <c r="A96" s="43">
        <v>1918</v>
      </c>
      <c r="B96" s="51"/>
      <c r="C96" s="51"/>
      <c r="D96" s="51">
        <v>1</v>
      </c>
      <c r="E96" s="51"/>
      <c r="F96" s="51">
        <v>43</v>
      </c>
      <c r="G96" s="51"/>
      <c r="H96" s="51"/>
      <c r="I96" s="51"/>
      <c r="J96" s="51"/>
      <c r="K96" s="51"/>
      <c r="L96" s="51"/>
      <c r="M96" s="51"/>
      <c r="N96" s="51"/>
      <c r="O96" s="115">
        <f t="shared" si="5"/>
        <v>44</v>
      </c>
      <c r="P96" s="53">
        <f t="shared" si="4"/>
        <v>2</v>
      </c>
      <c r="Q96" s="53">
        <v>5</v>
      </c>
      <c r="R96" s="100">
        <f t="shared" si="6"/>
        <v>0.4</v>
      </c>
    </row>
    <row r="97" spans="1:18" s="17" customFormat="1" ht="15.75">
      <c r="A97" s="43">
        <v>1917</v>
      </c>
      <c r="B97" s="51"/>
      <c r="C97" s="51"/>
      <c r="D97" s="51">
        <v>3</v>
      </c>
      <c r="E97" s="51"/>
      <c r="F97" s="51"/>
      <c r="G97" s="51"/>
      <c r="H97" s="51"/>
      <c r="I97" s="51"/>
      <c r="J97" s="51"/>
      <c r="K97" s="51"/>
      <c r="L97" s="51"/>
      <c r="M97" s="51"/>
      <c r="N97" s="51"/>
      <c r="O97" s="115">
        <f t="shared" si="5"/>
        <v>3</v>
      </c>
      <c r="P97" s="53">
        <f t="shared" si="4"/>
        <v>1</v>
      </c>
      <c r="Q97" s="53">
        <v>5</v>
      </c>
      <c r="R97" s="100">
        <f t="shared" si="6"/>
        <v>0.2</v>
      </c>
    </row>
    <row r="98" spans="1:18" s="17" customFormat="1" ht="15.75">
      <c r="A98" s="43">
        <v>1916</v>
      </c>
      <c r="B98" s="51"/>
      <c r="C98" s="51"/>
      <c r="D98" s="51">
        <v>2</v>
      </c>
      <c r="E98" s="51"/>
      <c r="F98" s="51">
        <v>0</v>
      </c>
      <c r="G98" s="51"/>
      <c r="H98" s="51"/>
      <c r="I98" s="51">
        <v>2</v>
      </c>
      <c r="J98" s="51"/>
      <c r="K98" s="51"/>
      <c r="L98" s="51"/>
      <c r="M98" s="51"/>
      <c r="N98" s="51"/>
      <c r="O98" s="115">
        <f t="shared" si="5"/>
        <v>4</v>
      </c>
      <c r="P98" s="53">
        <f t="shared" si="4"/>
        <v>3</v>
      </c>
      <c r="Q98" s="53">
        <v>5</v>
      </c>
      <c r="R98" s="100">
        <f t="shared" si="6"/>
        <v>0.6</v>
      </c>
    </row>
    <row r="99" spans="1:18" s="17" customFormat="1" ht="15.75">
      <c r="A99" s="43">
        <v>1915</v>
      </c>
      <c r="B99" s="51"/>
      <c r="C99" s="51"/>
      <c r="D99" s="51">
        <v>9</v>
      </c>
      <c r="E99" s="51"/>
      <c r="F99" s="51">
        <v>6</v>
      </c>
      <c r="G99" s="51"/>
      <c r="H99" s="51"/>
      <c r="I99" s="51"/>
      <c r="J99" s="51"/>
      <c r="K99" s="51"/>
      <c r="L99" s="51"/>
      <c r="M99" s="51"/>
      <c r="N99" s="51"/>
      <c r="O99" s="115">
        <f t="shared" si="5"/>
        <v>15</v>
      </c>
      <c r="P99" s="53">
        <f t="shared" si="4"/>
        <v>2</v>
      </c>
      <c r="Q99" s="53">
        <v>5</v>
      </c>
      <c r="R99" s="100">
        <f t="shared" si="6"/>
        <v>0.4</v>
      </c>
    </row>
    <row r="100" spans="1:18" s="17" customFormat="1" ht="15.75">
      <c r="A100" s="43">
        <v>1914</v>
      </c>
      <c r="B100" s="51"/>
      <c r="C100" s="51"/>
      <c r="D100" s="102">
        <v>28</v>
      </c>
      <c r="E100" s="51"/>
      <c r="F100" s="51">
        <v>3</v>
      </c>
      <c r="G100" s="51"/>
      <c r="H100" s="51"/>
      <c r="I100" s="51"/>
      <c r="J100" s="51"/>
      <c r="K100" s="51"/>
      <c r="L100" s="51"/>
      <c r="M100" s="51"/>
      <c r="N100" s="51"/>
      <c r="O100" s="115">
        <f t="shared" si="5"/>
        <v>31</v>
      </c>
      <c r="P100" s="53">
        <f aca="true" t="shared" si="7" ref="P100:P114">COUNT(B100:N100)</f>
        <v>2</v>
      </c>
      <c r="Q100" s="53">
        <v>5</v>
      </c>
      <c r="R100" s="100">
        <f t="shared" si="6"/>
        <v>0.4</v>
      </c>
    </row>
    <row r="101" spans="1:18" s="17" customFormat="1" ht="15.75">
      <c r="A101" s="43">
        <v>1913</v>
      </c>
      <c r="B101" s="51"/>
      <c r="C101" s="51"/>
      <c r="D101" s="51">
        <v>2</v>
      </c>
      <c r="E101" s="51"/>
      <c r="F101" s="51"/>
      <c r="G101" s="51"/>
      <c r="H101" s="51"/>
      <c r="I101" s="51"/>
      <c r="J101" s="51"/>
      <c r="K101" s="51"/>
      <c r="L101" s="51"/>
      <c r="M101" s="51"/>
      <c r="N101" s="51"/>
      <c r="O101" s="115">
        <f t="shared" si="5"/>
        <v>2</v>
      </c>
      <c r="P101" s="53">
        <f t="shared" si="7"/>
        <v>1</v>
      </c>
      <c r="Q101" s="53">
        <v>5</v>
      </c>
      <c r="R101" s="100">
        <f t="shared" si="6"/>
        <v>0.2</v>
      </c>
    </row>
    <row r="102" spans="1:18" s="17" customFormat="1" ht="15.75">
      <c r="A102" s="43">
        <v>1912</v>
      </c>
      <c r="B102" s="51"/>
      <c r="C102" s="51"/>
      <c r="D102" s="51">
        <v>10</v>
      </c>
      <c r="E102" s="51"/>
      <c r="F102" s="51"/>
      <c r="G102" s="51"/>
      <c r="H102" s="51"/>
      <c r="I102" s="51">
        <v>10</v>
      </c>
      <c r="J102" s="51"/>
      <c r="K102" s="51"/>
      <c r="L102" s="51"/>
      <c r="M102" s="51"/>
      <c r="N102" s="51"/>
      <c r="O102" s="115">
        <f t="shared" si="5"/>
        <v>20</v>
      </c>
      <c r="P102" s="53">
        <f t="shared" si="7"/>
        <v>2</v>
      </c>
      <c r="Q102" s="53">
        <v>5</v>
      </c>
      <c r="R102" s="100">
        <f t="shared" si="6"/>
        <v>0.4</v>
      </c>
    </row>
    <row r="103" spans="1:18" s="17" customFormat="1" ht="15.75">
      <c r="A103" s="43">
        <v>1911</v>
      </c>
      <c r="B103" s="51"/>
      <c r="C103" s="51"/>
      <c r="D103" s="51"/>
      <c r="E103" s="51"/>
      <c r="F103" s="51"/>
      <c r="G103" s="51"/>
      <c r="H103" s="51"/>
      <c r="I103" s="51"/>
      <c r="J103" s="51"/>
      <c r="K103" s="51"/>
      <c r="L103" s="51"/>
      <c r="M103" s="51"/>
      <c r="N103" s="51"/>
      <c r="O103" s="115"/>
      <c r="P103" s="53">
        <f t="shared" si="7"/>
        <v>0</v>
      </c>
      <c r="Q103" s="53">
        <v>5</v>
      </c>
      <c r="R103" s="100">
        <f t="shared" si="6"/>
        <v>0</v>
      </c>
    </row>
    <row r="104" spans="1:18" s="17" customFormat="1" ht="15.75">
      <c r="A104" s="43">
        <v>1910</v>
      </c>
      <c r="B104" s="51"/>
      <c r="C104" s="51"/>
      <c r="D104" s="51">
        <v>1</v>
      </c>
      <c r="E104" s="51"/>
      <c r="F104" s="101"/>
      <c r="G104" s="51"/>
      <c r="H104" s="51"/>
      <c r="I104" s="51"/>
      <c r="J104" s="51"/>
      <c r="K104" s="51"/>
      <c r="L104" s="51"/>
      <c r="M104" s="51"/>
      <c r="N104" s="51"/>
      <c r="O104" s="115">
        <f t="shared" si="5"/>
        <v>1</v>
      </c>
      <c r="P104" s="53">
        <f t="shared" si="7"/>
        <v>1</v>
      </c>
      <c r="Q104" s="53">
        <v>4</v>
      </c>
      <c r="R104" s="100">
        <f t="shared" si="6"/>
        <v>0.25</v>
      </c>
    </row>
    <row r="105" spans="1:18" s="17" customFormat="1" ht="15.75">
      <c r="A105" s="43">
        <v>1909</v>
      </c>
      <c r="B105" s="51"/>
      <c r="C105" s="51"/>
      <c r="D105" s="101"/>
      <c r="E105" s="51"/>
      <c r="F105" s="51"/>
      <c r="G105" s="51"/>
      <c r="H105" s="51"/>
      <c r="I105" s="51"/>
      <c r="J105" s="51"/>
      <c r="K105" s="51"/>
      <c r="L105" s="51"/>
      <c r="M105" s="51"/>
      <c r="N105" s="51"/>
      <c r="O105" s="115"/>
      <c r="P105" s="53">
        <f t="shared" si="7"/>
        <v>0</v>
      </c>
      <c r="Q105" s="53">
        <v>3</v>
      </c>
      <c r="R105" s="100">
        <f t="shared" si="6"/>
        <v>0</v>
      </c>
    </row>
    <row r="106" spans="1:18" s="17" customFormat="1" ht="15.75">
      <c r="A106" s="43">
        <v>1908</v>
      </c>
      <c r="B106" s="51"/>
      <c r="C106" s="51"/>
      <c r="D106" s="51"/>
      <c r="E106" s="51"/>
      <c r="F106" s="51"/>
      <c r="G106" s="51"/>
      <c r="H106" s="51"/>
      <c r="I106" s="104">
        <v>1</v>
      </c>
      <c r="J106" s="51"/>
      <c r="K106" s="51"/>
      <c r="L106" s="51"/>
      <c r="M106" s="51"/>
      <c r="N106" s="51"/>
      <c r="O106" s="115">
        <f t="shared" si="5"/>
        <v>1</v>
      </c>
      <c r="P106" s="53">
        <f t="shared" si="7"/>
        <v>1</v>
      </c>
      <c r="Q106" s="53">
        <v>3</v>
      </c>
      <c r="R106" s="100">
        <f t="shared" si="6"/>
        <v>0.3333333333333333</v>
      </c>
    </row>
    <row r="107" spans="1:18" s="17" customFormat="1" ht="15.75">
      <c r="A107" s="43">
        <v>1907</v>
      </c>
      <c r="B107" s="51"/>
      <c r="C107" s="51"/>
      <c r="D107" s="51"/>
      <c r="E107" s="51"/>
      <c r="F107" s="51"/>
      <c r="G107" s="51"/>
      <c r="H107" s="51">
        <v>14</v>
      </c>
      <c r="I107" s="51"/>
      <c r="J107" s="51"/>
      <c r="K107" s="51"/>
      <c r="L107" s="51"/>
      <c r="M107" s="51"/>
      <c r="N107" s="51"/>
      <c r="O107" s="115">
        <f t="shared" si="5"/>
        <v>14</v>
      </c>
      <c r="P107" s="53">
        <f t="shared" si="7"/>
        <v>1</v>
      </c>
      <c r="Q107" s="53">
        <v>3</v>
      </c>
      <c r="R107" s="100">
        <f t="shared" si="6"/>
        <v>0.3333333333333333</v>
      </c>
    </row>
    <row r="108" spans="1:18" s="17" customFormat="1" ht="15.75">
      <c r="A108" s="43">
        <v>1906</v>
      </c>
      <c r="B108" s="51"/>
      <c r="C108" s="51"/>
      <c r="D108" s="51"/>
      <c r="E108" s="51"/>
      <c r="F108" s="51"/>
      <c r="G108" s="51"/>
      <c r="H108" s="51"/>
      <c r="I108" s="51"/>
      <c r="J108" s="51"/>
      <c r="K108" s="51"/>
      <c r="L108" s="51"/>
      <c r="M108" s="51"/>
      <c r="N108" s="51"/>
      <c r="O108" s="115"/>
      <c r="P108" s="53">
        <f t="shared" si="7"/>
        <v>0</v>
      </c>
      <c r="Q108" s="53">
        <v>3</v>
      </c>
      <c r="R108" s="100">
        <f t="shared" si="6"/>
        <v>0</v>
      </c>
    </row>
    <row r="109" spans="1:18" s="17" customFormat="1" ht="15.75">
      <c r="A109" s="43">
        <v>1905</v>
      </c>
      <c r="B109" s="51"/>
      <c r="C109" s="51"/>
      <c r="D109" s="51"/>
      <c r="E109" s="51"/>
      <c r="F109" s="51"/>
      <c r="G109" s="51"/>
      <c r="H109" s="51"/>
      <c r="I109" s="51"/>
      <c r="J109" s="51"/>
      <c r="K109" s="51"/>
      <c r="L109" s="51"/>
      <c r="M109" s="51"/>
      <c r="N109" s="101">
        <v>7</v>
      </c>
      <c r="O109" s="115">
        <f t="shared" si="5"/>
        <v>7</v>
      </c>
      <c r="P109" s="53">
        <f t="shared" si="7"/>
        <v>1</v>
      </c>
      <c r="Q109" s="53">
        <v>4</v>
      </c>
      <c r="R109" s="100">
        <f t="shared" si="6"/>
        <v>0.25</v>
      </c>
    </row>
    <row r="110" spans="1:18" s="17" customFormat="1" ht="15.75">
      <c r="A110" s="43">
        <v>1904</v>
      </c>
      <c r="B110" s="51"/>
      <c r="C110" s="51"/>
      <c r="D110" s="51"/>
      <c r="E110" s="51"/>
      <c r="F110" s="51"/>
      <c r="G110" s="51"/>
      <c r="H110" s="51"/>
      <c r="I110" s="51"/>
      <c r="J110" s="51"/>
      <c r="K110" s="51"/>
      <c r="L110" s="51"/>
      <c r="M110" s="101"/>
      <c r="N110" s="51">
        <v>2</v>
      </c>
      <c r="O110" s="115">
        <f t="shared" si="5"/>
        <v>2</v>
      </c>
      <c r="P110" s="53">
        <f t="shared" si="7"/>
        <v>1</v>
      </c>
      <c r="Q110" s="53">
        <v>3</v>
      </c>
      <c r="R110" s="100">
        <f t="shared" si="6"/>
        <v>0.3333333333333333</v>
      </c>
    </row>
    <row r="111" spans="1:18" s="17" customFormat="1" ht="15.75">
      <c r="A111" s="43">
        <v>1903</v>
      </c>
      <c r="B111" s="51"/>
      <c r="C111" s="51"/>
      <c r="D111" s="51"/>
      <c r="E111" s="51"/>
      <c r="F111" s="51"/>
      <c r="G111" s="51"/>
      <c r="H111" s="51"/>
      <c r="I111" s="51"/>
      <c r="J111" s="51"/>
      <c r="K111" s="51"/>
      <c r="L111" s="51">
        <v>7</v>
      </c>
      <c r="M111" s="51"/>
      <c r="N111" s="51">
        <v>1</v>
      </c>
      <c r="O111" s="115">
        <f t="shared" si="5"/>
        <v>8</v>
      </c>
      <c r="P111" s="53">
        <f t="shared" si="7"/>
        <v>2</v>
      </c>
      <c r="Q111" s="53">
        <v>3</v>
      </c>
      <c r="R111" s="100">
        <f t="shared" si="6"/>
        <v>0.6666666666666666</v>
      </c>
    </row>
    <row r="112" spans="1:18" s="17" customFormat="1" ht="15.75">
      <c r="A112" s="43">
        <v>1902</v>
      </c>
      <c r="B112" s="51"/>
      <c r="C112" s="51"/>
      <c r="D112" s="51"/>
      <c r="E112" s="51"/>
      <c r="F112" s="51"/>
      <c r="G112" s="51"/>
      <c r="H112" s="51"/>
      <c r="I112" s="51"/>
      <c r="J112" s="51"/>
      <c r="K112" s="51"/>
      <c r="L112" s="51"/>
      <c r="M112" s="51"/>
      <c r="N112" s="51">
        <v>10</v>
      </c>
      <c r="O112" s="115">
        <f t="shared" si="5"/>
        <v>10</v>
      </c>
      <c r="P112" s="53">
        <f t="shared" si="7"/>
        <v>1</v>
      </c>
      <c r="Q112" s="53">
        <v>3</v>
      </c>
      <c r="R112" s="100">
        <f t="shared" si="6"/>
        <v>0.3333333333333333</v>
      </c>
    </row>
    <row r="113" spans="1:18" s="17" customFormat="1" ht="15.75">
      <c r="A113" s="43">
        <v>1901</v>
      </c>
      <c r="B113" s="51"/>
      <c r="C113" s="51"/>
      <c r="D113" s="51"/>
      <c r="E113" s="51"/>
      <c r="F113" s="51"/>
      <c r="G113" s="51"/>
      <c r="H113" s="51"/>
      <c r="I113" s="51"/>
      <c r="J113" s="51"/>
      <c r="K113" s="51"/>
      <c r="L113" s="51"/>
      <c r="M113" s="51"/>
      <c r="N113" s="51"/>
      <c r="O113" s="115"/>
      <c r="P113" s="53">
        <f t="shared" si="7"/>
        <v>0</v>
      </c>
      <c r="Q113" s="53">
        <v>3</v>
      </c>
      <c r="R113" s="100">
        <f t="shared" si="6"/>
        <v>0</v>
      </c>
    </row>
    <row r="114" spans="1:18" s="17" customFormat="1" ht="15.75">
      <c r="A114" s="43">
        <v>1900</v>
      </c>
      <c r="B114" s="51"/>
      <c r="C114" s="51"/>
      <c r="D114" s="51"/>
      <c r="E114" s="51"/>
      <c r="F114" s="51"/>
      <c r="G114" s="51"/>
      <c r="H114" s="51"/>
      <c r="I114" s="51"/>
      <c r="J114" s="51"/>
      <c r="K114" s="51"/>
      <c r="L114" s="51"/>
      <c r="M114" s="51"/>
      <c r="N114" s="51"/>
      <c r="O114" s="115"/>
      <c r="P114" s="53">
        <f t="shared" si="7"/>
        <v>0</v>
      </c>
      <c r="Q114" s="53">
        <v>3</v>
      </c>
      <c r="R114" s="100">
        <f t="shared" si="6"/>
        <v>0</v>
      </c>
    </row>
    <row r="115" spans="1:18" s="17" customFormat="1" ht="15.75">
      <c r="A115" s="116">
        <v>1898</v>
      </c>
      <c r="B115" s="51"/>
      <c r="C115" s="51"/>
      <c r="D115" s="51"/>
      <c r="E115" s="51"/>
      <c r="F115" s="51"/>
      <c r="G115" s="51"/>
      <c r="H115" s="51"/>
      <c r="I115" s="104">
        <v>1</v>
      </c>
      <c r="J115" s="51"/>
      <c r="K115" s="51"/>
      <c r="L115" s="51"/>
      <c r="M115" s="51"/>
      <c r="N115" s="51"/>
      <c r="O115" s="115">
        <f t="shared" si="5"/>
        <v>1</v>
      </c>
      <c r="P115" s="53"/>
      <c r="Q115" s="84"/>
      <c r="R115" s="84"/>
    </row>
    <row r="116" spans="1:18" s="17" customFormat="1" ht="15.75">
      <c r="A116" s="116">
        <v>1889</v>
      </c>
      <c r="B116" s="51"/>
      <c r="C116" s="51"/>
      <c r="D116" s="51"/>
      <c r="E116" s="51"/>
      <c r="F116" s="51"/>
      <c r="G116" s="51"/>
      <c r="H116" s="51"/>
      <c r="I116" s="51"/>
      <c r="J116" s="51"/>
      <c r="K116" s="51"/>
      <c r="L116" s="51"/>
      <c r="M116" s="51"/>
      <c r="N116" s="51">
        <v>1</v>
      </c>
      <c r="O116" s="115">
        <f t="shared" si="5"/>
        <v>1</v>
      </c>
      <c r="P116" s="53"/>
      <c r="Q116" s="53"/>
      <c r="R116" s="53"/>
    </row>
    <row r="117" spans="1:18" s="17" customFormat="1" ht="15.75">
      <c r="A117" s="116">
        <v>1884</v>
      </c>
      <c r="B117" s="51"/>
      <c r="C117" s="51"/>
      <c r="D117" s="51"/>
      <c r="E117" s="51"/>
      <c r="F117" s="51"/>
      <c r="G117" s="51"/>
      <c r="H117" s="101"/>
      <c r="I117" s="51"/>
      <c r="J117" s="51"/>
      <c r="K117" s="51"/>
      <c r="L117" s="51"/>
      <c r="M117" s="51"/>
      <c r="N117" s="51"/>
      <c r="O117" s="115"/>
      <c r="P117" s="53"/>
      <c r="Q117" s="53"/>
      <c r="R117" s="53"/>
    </row>
    <row r="118" spans="1:18" s="17" customFormat="1" ht="15.75">
      <c r="A118" s="116">
        <v>1876</v>
      </c>
      <c r="B118" s="51"/>
      <c r="C118" s="51"/>
      <c r="D118" s="51"/>
      <c r="E118" s="51"/>
      <c r="F118" s="51"/>
      <c r="G118" s="51"/>
      <c r="H118" s="106"/>
      <c r="I118" s="104">
        <v>1</v>
      </c>
      <c r="J118" s="51"/>
      <c r="K118" s="51"/>
      <c r="L118" s="51"/>
      <c r="M118" s="51"/>
      <c r="N118" s="51"/>
      <c r="O118" s="115">
        <f t="shared" si="5"/>
        <v>1</v>
      </c>
      <c r="P118" s="53"/>
      <c r="Q118" s="53"/>
      <c r="R118" s="53"/>
    </row>
    <row r="119" spans="1:18" s="17" customFormat="1" ht="15.75">
      <c r="A119" s="116">
        <v>1874</v>
      </c>
      <c r="B119" s="51"/>
      <c r="C119" s="51"/>
      <c r="D119" s="51"/>
      <c r="E119" s="51"/>
      <c r="F119" s="51"/>
      <c r="G119" s="51"/>
      <c r="H119" s="198"/>
      <c r="I119" s="51"/>
      <c r="J119" s="51"/>
      <c r="K119" s="51"/>
      <c r="L119" s="51"/>
      <c r="M119" s="51"/>
      <c r="N119" s="51">
        <v>4</v>
      </c>
      <c r="O119" s="115">
        <f t="shared" si="5"/>
        <v>4</v>
      </c>
      <c r="P119" s="53"/>
      <c r="Q119" s="53"/>
      <c r="R119" s="53"/>
    </row>
    <row r="120" spans="1:18" s="17" customFormat="1" ht="15.75">
      <c r="A120" s="116">
        <v>1873</v>
      </c>
      <c r="B120" s="51"/>
      <c r="C120" s="51"/>
      <c r="D120" s="51"/>
      <c r="E120" s="51"/>
      <c r="F120" s="51"/>
      <c r="G120" s="51"/>
      <c r="H120" s="199"/>
      <c r="I120" s="51"/>
      <c r="J120" s="51"/>
      <c r="K120" s="51"/>
      <c r="L120" s="51"/>
      <c r="M120" s="51"/>
      <c r="N120" s="51">
        <v>1</v>
      </c>
      <c r="O120" s="115">
        <f t="shared" si="5"/>
        <v>1</v>
      </c>
      <c r="P120" s="53"/>
      <c r="Q120" s="53"/>
      <c r="R120" s="53"/>
    </row>
    <row r="121" spans="1:18" s="17" customFormat="1" ht="15.75">
      <c r="A121" s="116">
        <v>1841</v>
      </c>
      <c r="B121" s="51"/>
      <c r="C121" s="51"/>
      <c r="D121" s="51"/>
      <c r="E121" s="51"/>
      <c r="F121" s="51"/>
      <c r="G121" s="51"/>
      <c r="H121" s="147"/>
      <c r="I121" s="104">
        <v>1</v>
      </c>
      <c r="J121" s="51"/>
      <c r="K121" s="51"/>
      <c r="L121" s="51"/>
      <c r="M121" s="51"/>
      <c r="N121" s="51"/>
      <c r="O121" s="115">
        <f t="shared" si="5"/>
        <v>1</v>
      </c>
      <c r="P121" s="53"/>
      <c r="Q121" s="53"/>
      <c r="R121" s="53"/>
    </row>
    <row r="122" spans="1:18" s="17" customFormat="1" ht="15.75">
      <c r="A122" s="116">
        <v>1838</v>
      </c>
      <c r="B122" s="51"/>
      <c r="C122" s="51"/>
      <c r="D122" s="51"/>
      <c r="E122" s="51"/>
      <c r="F122" s="51"/>
      <c r="G122" s="51"/>
      <c r="H122" s="70"/>
      <c r="I122" s="104">
        <v>1</v>
      </c>
      <c r="J122" s="51"/>
      <c r="K122" s="51"/>
      <c r="L122" s="51"/>
      <c r="M122" s="51"/>
      <c r="N122" s="51"/>
      <c r="O122" s="115">
        <f t="shared" si="5"/>
        <v>1</v>
      </c>
      <c r="P122" s="53"/>
      <c r="Q122" s="53"/>
      <c r="R122" s="53"/>
    </row>
    <row r="123" spans="1:18" s="17" customFormat="1" ht="15.75">
      <c r="A123" s="116">
        <v>1837</v>
      </c>
      <c r="B123" s="51"/>
      <c r="C123" s="51"/>
      <c r="D123" s="51"/>
      <c r="E123" s="51"/>
      <c r="F123" s="51"/>
      <c r="G123" s="51"/>
      <c r="H123" s="151"/>
      <c r="I123" s="104">
        <v>30</v>
      </c>
      <c r="J123" s="51"/>
      <c r="K123" s="51"/>
      <c r="L123" s="51"/>
      <c r="M123" s="51"/>
      <c r="N123" s="51"/>
      <c r="O123" s="115">
        <f t="shared" si="5"/>
        <v>30</v>
      </c>
      <c r="P123" s="53"/>
      <c r="Q123" s="53"/>
      <c r="R123" s="53"/>
    </row>
    <row r="124" spans="1:18" s="17" customFormat="1" ht="15.75">
      <c r="A124" s="116">
        <v>1836</v>
      </c>
      <c r="B124" s="51"/>
      <c r="C124" s="51"/>
      <c r="D124" s="51"/>
      <c r="E124" s="51"/>
      <c r="F124" s="51"/>
      <c r="G124" s="51"/>
      <c r="H124" s="67"/>
      <c r="I124" s="104">
        <v>18</v>
      </c>
      <c r="J124" s="51"/>
      <c r="K124" s="51"/>
      <c r="L124" s="51"/>
      <c r="M124" s="51"/>
      <c r="N124" s="51"/>
      <c r="O124" s="115">
        <f t="shared" si="5"/>
        <v>18</v>
      </c>
      <c r="P124" s="53"/>
      <c r="Q124" s="53"/>
      <c r="R124" s="53"/>
    </row>
    <row r="125" spans="1:18" s="17" customFormat="1" ht="15.75">
      <c r="A125" s="116">
        <v>1832</v>
      </c>
      <c r="B125" s="51"/>
      <c r="C125" s="51"/>
      <c r="D125" s="51"/>
      <c r="E125" s="51"/>
      <c r="F125" s="51"/>
      <c r="G125" s="51"/>
      <c r="H125" s="151"/>
      <c r="I125" s="104">
        <v>54</v>
      </c>
      <c r="J125" s="51"/>
      <c r="K125" s="51"/>
      <c r="L125" s="51"/>
      <c r="M125" s="51"/>
      <c r="N125" s="51"/>
      <c r="O125" s="115">
        <f t="shared" si="5"/>
        <v>54</v>
      </c>
      <c r="P125" s="53"/>
      <c r="Q125" s="53"/>
      <c r="R125" s="53"/>
    </row>
    <row r="126" spans="1:18" s="17" customFormat="1" ht="15.75">
      <c r="A126" s="116">
        <v>1831</v>
      </c>
      <c r="B126" s="51"/>
      <c r="C126" s="51"/>
      <c r="D126" s="51"/>
      <c r="E126" s="51"/>
      <c r="F126" s="51"/>
      <c r="G126" s="51"/>
      <c r="H126" s="67"/>
      <c r="I126" s="104">
        <v>1</v>
      </c>
      <c r="J126" s="51"/>
      <c r="K126" s="51"/>
      <c r="L126" s="51"/>
      <c r="M126" s="51"/>
      <c r="N126" s="51"/>
      <c r="O126" s="115">
        <f t="shared" si="5"/>
        <v>1</v>
      </c>
      <c r="P126" s="53"/>
      <c r="Q126" s="53"/>
      <c r="R126" s="53"/>
    </row>
    <row r="127" spans="1:18" s="17" customFormat="1" ht="15.75">
      <c r="A127" s="117">
        <v>1830</v>
      </c>
      <c r="B127" s="118"/>
      <c r="C127" s="118"/>
      <c r="D127" s="118"/>
      <c r="E127" s="118"/>
      <c r="F127" s="118"/>
      <c r="G127" s="118"/>
      <c r="H127" s="118"/>
      <c r="I127" s="119">
        <v>1</v>
      </c>
      <c r="J127" s="118"/>
      <c r="K127" s="118"/>
      <c r="L127" s="118"/>
      <c r="M127" s="118"/>
      <c r="N127" s="118"/>
      <c r="O127" s="131">
        <f t="shared" si="5"/>
        <v>1</v>
      </c>
      <c r="P127" s="60"/>
      <c r="Q127" s="60"/>
      <c r="R127" s="60"/>
    </row>
    <row r="128" spans="1:18" s="17" customFormat="1" ht="15.75">
      <c r="A128" s="120"/>
      <c r="B128" s="105"/>
      <c r="C128" s="105"/>
      <c r="D128" s="105"/>
      <c r="E128" s="105"/>
      <c r="F128" s="105"/>
      <c r="G128" s="105"/>
      <c r="H128" s="105"/>
      <c r="I128" s="105"/>
      <c r="J128" s="105"/>
      <c r="K128" s="105"/>
      <c r="L128" s="105"/>
      <c r="M128" s="105"/>
      <c r="N128" s="105"/>
      <c r="O128" s="132"/>
      <c r="P128" s="64"/>
      <c r="Q128" s="64"/>
      <c r="R128" s="64"/>
    </row>
    <row r="129" spans="1:18" s="17" customFormat="1" ht="15.75">
      <c r="A129" s="126" t="s">
        <v>28</v>
      </c>
      <c r="B129" s="51">
        <f aca="true" t="shared" si="8" ref="B129:O129">SUM(B4:B128)</f>
        <v>396</v>
      </c>
      <c r="C129" s="51">
        <f t="shared" si="8"/>
        <v>32</v>
      </c>
      <c r="D129" s="51">
        <f t="shared" si="8"/>
        <v>1229</v>
      </c>
      <c r="E129" s="51">
        <f t="shared" si="8"/>
        <v>19</v>
      </c>
      <c r="F129" s="51">
        <f t="shared" si="8"/>
        <v>455</v>
      </c>
      <c r="G129" s="51">
        <f t="shared" si="8"/>
        <v>285</v>
      </c>
      <c r="H129" s="51">
        <f t="shared" si="8"/>
        <v>25</v>
      </c>
      <c r="I129" s="51">
        <f t="shared" si="8"/>
        <v>359</v>
      </c>
      <c r="J129" s="51">
        <f t="shared" si="8"/>
        <v>202</v>
      </c>
      <c r="K129" s="51">
        <f t="shared" si="8"/>
        <v>416</v>
      </c>
      <c r="L129" s="51">
        <f t="shared" si="8"/>
        <v>1200</v>
      </c>
      <c r="M129" s="51">
        <f t="shared" si="8"/>
        <v>85</v>
      </c>
      <c r="N129" s="51">
        <f t="shared" si="8"/>
        <v>26</v>
      </c>
      <c r="O129" s="176">
        <f t="shared" si="8"/>
        <v>4729</v>
      </c>
      <c r="P129" s="228" t="s">
        <v>14</v>
      </c>
      <c r="Q129" s="228"/>
      <c r="R129" s="127">
        <f>AVERAGE(R4:R114)</f>
        <v>0.43754306254306274</v>
      </c>
    </row>
    <row r="130" spans="1:18" ht="16.5" thickBot="1">
      <c r="A130" s="75"/>
      <c r="B130" s="75"/>
      <c r="C130" s="75"/>
      <c r="D130" s="75"/>
      <c r="E130" s="75"/>
      <c r="F130" s="75"/>
      <c r="G130" s="75"/>
      <c r="H130" s="75"/>
      <c r="I130" s="75"/>
      <c r="J130" s="75"/>
      <c r="K130" s="75"/>
      <c r="L130" s="128"/>
      <c r="M130" s="128"/>
      <c r="N130" s="75"/>
      <c r="O130" s="108"/>
      <c r="P130" s="108"/>
      <c r="Q130" s="108"/>
      <c r="R130" s="108"/>
    </row>
    <row r="131" spans="1:18" ht="16.5" thickTop="1">
      <c r="A131" s="72"/>
      <c r="B131" s="72"/>
      <c r="C131" s="72"/>
      <c r="D131" s="72"/>
      <c r="E131" s="72"/>
      <c r="F131" s="72"/>
      <c r="G131" s="72"/>
      <c r="H131" s="72"/>
      <c r="I131" s="72"/>
      <c r="J131" s="72"/>
      <c r="K131" s="72"/>
      <c r="L131" s="129"/>
      <c r="M131" s="129"/>
      <c r="N131" s="72"/>
      <c r="O131" s="96"/>
      <c r="P131" s="72"/>
      <c r="Q131" s="72"/>
      <c r="R131" s="72"/>
    </row>
    <row r="132" spans="1:18" ht="33" customHeight="1">
      <c r="A132" s="216" t="s">
        <v>84</v>
      </c>
      <c r="B132" s="216"/>
      <c r="C132" s="216"/>
      <c r="D132" s="216"/>
      <c r="E132" s="216"/>
      <c r="F132" s="216"/>
      <c r="G132" s="216"/>
      <c r="H132" s="216"/>
      <c r="I132" s="216"/>
      <c r="J132" s="216"/>
      <c r="K132" s="216"/>
      <c r="L132" s="216"/>
      <c r="M132" s="216"/>
      <c r="N132" s="216"/>
      <c r="O132" s="216"/>
      <c r="P132" s="216"/>
      <c r="Q132" s="216"/>
      <c r="R132" s="216"/>
    </row>
    <row r="133" spans="1:18" ht="15.75">
      <c r="A133" s="222"/>
      <c r="B133" s="222"/>
      <c r="C133" s="222"/>
      <c r="D133" s="222"/>
      <c r="E133" s="222"/>
      <c r="F133" s="222"/>
      <c r="G133" s="222"/>
      <c r="H133" s="222"/>
      <c r="I133" s="222"/>
      <c r="J133" s="222"/>
      <c r="K133" s="222"/>
      <c r="L133" s="222"/>
      <c r="M133" s="222"/>
      <c r="N133" s="222"/>
      <c r="O133" s="222"/>
      <c r="P133" s="222"/>
      <c r="Q133" s="222"/>
      <c r="R133" s="222"/>
    </row>
    <row r="134" spans="1:18" ht="15" customHeight="1">
      <c r="A134" s="212" t="s">
        <v>78</v>
      </c>
      <c r="B134" s="212"/>
      <c r="C134" s="212"/>
      <c r="D134" s="212"/>
      <c r="E134" s="212"/>
      <c r="F134" s="212"/>
      <c r="G134" s="212"/>
      <c r="H134" s="212"/>
      <c r="I134" s="212"/>
      <c r="J134" s="212"/>
      <c r="K134" s="212"/>
      <c r="L134" s="212"/>
      <c r="M134" s="212"/>
      <c r="N134" s="212"/>
      <c r="O134" s="212"/>
      <c r="P134" s="212"/>
      <c r="Q134" s="212"/>
      <c r="R134" s="212"/>
    </row>
    <row r="135" spans="1:18" ht="15.75">
      <c r="A135" s="215"/>
      <c r="B135" s="215"/>
      <c r="C135" s="215"/>
      <c r="D135" s="215"/>
      <c r="E135" s="215"/>
      <c r="F135" s="215"/>
      <c r="G135" s="215"/>
      <c r="H135" s="215"/>
      <c r="I135" s="215"/>
      <c r="J135" s="215"/>
      <c r="K135" s="215"/>
      <c r="L135" s="215"/>
      <c r="M135" s="215"/>
      <c r="N135" s="215"/>
      <c r="O135" s="215"/>
      <c r="P135" s="215"/>
      <c r="Q135" s="215"/>
      <c r="R135" s="215"/>
    </row>
    <row r="136" spans="1:18" ht="15" customHeight="1">
      <c r="A136" s="212" t="s">
        <v>76</v>
      </c>
      <c r="B136" s="212"/>
      <c r="C136" s="212"/>
      <c r="D136" s="212"/>
      <c r="E136" s="212"/>
      <c r="F136" s="212"/>
      <c r="G136" s="212"/>
      <c r="H136" s="212"/>
      <c r="I136" s="212"/>
      <c r="J136" s="212"/>
      <c r="K136" s="212"/>
      <c r="L136" s="212"/>
      <c r="M136" s="212"/>
      <c r="N136" s="212"/>
      <c r="O136" s="212"/>
      <c r="P136" s="212"/>
      <c r="Q136" s="212"/>
      <c r="R136" s="212"/>
    </row>
    <row r="137" spans="1:18" ht="15.75">
      <c r="A137" s="215"/>
      <c r="B137" s="215"/>
      <c r="C137" s="215"/>
      <c r="D137" s="215"/>
      <c r="E137" s="215"/>
      <c r="F137" s="215"/>
      <c r="G137" s="215"/>
      <c r="H137" s="215"/>
      <c r="I137" s="215"/>
      <c r="J137" s="215"/>
      <c r="K137" s="215"/>
      <c r="L137" s="215"/>
      <c r="M137" s="215"/>
      <c r="N137" s="215"/>
      <c r="O137" s="215"/>
      <c r="P137" s="215"/>
      <c r="Q137" s="215"/>
      <c r="R137" s="215"/>
    </row>
    <row r="138" spans="1:18" ht="15" customHeight="1">
      <c r="A138" s="212" t="s">
        <v>79</v>
      </c>
      <c r="B138" s="212"/>
      <c r="C138" s="212"/>
      <c r="D138" s="212"/>
      <c r="E138" s="212"/>
      <c r="F138" s="212"/>
      <c r="G138" s="212"/>
      <c r="H138" s="212"/>
      <c r="I138" s="212"/>
      <c r="J138" s="212"/>
      <c r="K138" s="212"/>
      <c r="L138" s="212"/>
      <c r="M138" s="212"/>
      <c r="N138" s="212"/>
      <c r="O138" s="212"/>
      <c r="P138" s="212"/>
      <c r="Q138" s="212"/>
      <c r="R138" s="212"/>
    </row>
    <row r="139" spans="1:18" ht="15.75">
      <c r="A139" s="215"/>
      <c r="B139" s="215"/>
      <c r="C139" s="215"/>
      <c r="D139" s="215"/>
      <c r="E139" s="215"/>
      <c r="F139" s="215"/>
      <c r="G139" s="215"/>
      <c r="H139" s="215"/>
      <c r="I139" s="215"/>
      <c r="J139" s="215"/>
      <c r="K139" s="215"/>
      <c r="L139" s="215"/>
      <c r="M139" s="215"/>
      <c r="N139" s="215"/>
      <c r="O139" s="215"/>
      <c r="P139" s="215"/>
      <c r="Q139" s="215"/>
      <c r="R139" s="215"/>
    </row>
    <row r="140" spans="1:18" ht="15" customHeight="1">
      <c r="A140" s="212" t="s">
        <v>80</v>
      </c>
      <c r="B140" s="212"/>
      <c r="C140" s="212"/>
      <c r="D140" s="212"/>
      <c r="E140" s="212"/>
      <c r="F140" s="212"/>
      <c r="G140" s="212"/>
      <c r="H140" s="212"/>
      <c r="I140" s="212"/>
      <c r="J140" s="212"/>
      <c r="K140" s="212"/>
      <c r="L140" s="212"/>
      <c r="M140" s="212"/>
      <c r="N140" s="212"/>
      <c r="O140" s="212"/>
      <c r="P140" s="212"/>
      <c r="Q140" s="212"/>
      <c r="R140" s="212"/>
    </row>
    <row r="141" spans="1:18" ht="15.75">
      <c r="A141" s="212"/>
      <c r="B141" s="212"/>
      <c r="C141" s="212"/>
      <c r="D141" s="212"/>
      <c r="E141" s="212"/>
      <c r="F141" s="212"/>
      <c r="G141" s="212"/>
      <c r="H141" s="212"/>
      <c r="I141" s="212"/>
      <c r="J141" s="212"/>
      <c r="K141" s="212"/>
      <c r="L141" s="212"/>
      <c r="M141" s="212"/>
      <c r="N141" s="212"/>
      <c r="O141" s="212"/>
      <c r="P141" s="212"/>
      <c r="Q141" s="212"/>
      <c r="R141" s="212"/>
    </row>
    <row r="142" spans="1:18" ht="15" customHeight="1">
      <c r="A142" s="212" t="s">
        <v>81</v>
      </c>
      <c r="B142" s="212"/>
      <c r="C142" s="212"/>
      <c r="D142" s="212"/>
      <c r="E142" s="212"/>
      <c r="F142" s="212"/>
      <c r="G142" s="212"/>
      <c r="H142" s="212"/>
      <c r="I142" s="212"/>
      <c r="J142" s="212"/>
      <c r="K142" s="212"/>
      <c r="L142" s="212"/>
      <c r="M142" s="212"/>
      <c r="N142" s="212"/>
      <c r="O142" s="212"/>
      <c r="P142" s="212"/>
      <c r="Q142" s="212"/>
      <c r="R142" s="212"/>
    </row>
    <row r="143" spans="1:18" ht="15.75">
      <c r="A143" s="222"/>
      <c r="B143" s="222"/>
      <c r="C143" s="222"/>
      <c r="D143" s="222"/>
      <c r="E143" s="222"/>
      <c r="F143" s="222"/>
      <c r="G143" s="222"/>
      <c r="H143" s="222"/>
      <c r="I143" s="222"/>
      <c r="J143" s="222"/>
      <c r="K143" s="222"/>
      <c r="L143" s="222"/>
      <c r="M143" s="222"/>
      <c r="N143" s="222"/>
      <c r="O143" s="222"/>
      <c r="P143" s="222"/>
      <c r="Q143" s="222"/>
      <c r="R143" s="222"/>
    </row>
    <row r="144" spans="1:18" ht="15.75">
      <c r="A144" s="222" t="s">
        <v>82</v>
      </c>
      <c r="B144" s="222"/>
      <c r="C144" s="222"/>
      <c r="D144" s="222"/>
      <c r="E144" s="222"/>
      <c r="F144" s="222"/>
      <c r="G144" s="222"/>
      <c r="H144" s="222"/>
      <c r="I144" s="222"/>
      <c r="J144" s="222"/>
      <c r="K144" s="222"/>
      <c r="L144" s="222"/>
      <c r="M144" s="222"/>
      <c r="N144" s="222"/>
      <c r="O144" s="222"/>
      <c r="P144" s="222"/>
      <c r="Q144" s="222"/>
      <c r="R144" s="222"/>
    </row>
    <row r="145" spans="3:12" ht="12.75">
      <c r="C145"/>
      <c r="D145"/>
      <c r="L145" s="20"/>
    </row>
    <row r="146" spans="3:12" ht="12.75">
      <c r="C146"/>
      <c r="D146"/>
      <c r="L146" s="20"/>
    </row>
    <row r="147" spans="3:12" ht="12.75">
      <c r="C147"/>
      <c r="D147"/>
      <c r="L147" s="20"/>
    </row>
    <row r="148" spans="3:12" ht="12.75">
      <c r="C148"/>
      <c r="D148"/>
      <c r="L148" s="20"/>
    </row>
    <row r="149" spans="3:12" ht="12.75">
      <c r="C149"/>
      <c r="D149"/>
      <c r="L149" s="20"/>
    </row>
    <row r="150" spans="3:12" ht="12.75">
      <c r="C150"/>
      <c r="D150"/>
      <c r="L150" s="20"/>
    </row>
    <row r="151" spans="3:12" ht="12.75">
      <c r="C151"/>
      <c r="D151"/>
      <c r="L151" s="20"/>
    </row>
    <row r="152" spans="3:12" ht="12.75">
      <c r="C152"/>
      <c r="D152"/>
      <c r="L152" s="20"/>
    </row>
    <row r="153" spans="3:12" ht="12.75">
      <c r="C153"/>
      <c r="D153"/>
      <c r="L153" s="20"/>
    </row>
    <row r="154" spans="3:12" ht="12.75">
      <c r="C154"/>
      <c r="D154"/>
      <c r="L154" s="20"/>
    </row>
    <row r="155" spans="3:12" ht="12.75">
      <c r="C155"/>
      <c r="D155"/>
      <c r="L155" s="20"/>
    </row>
    <row r="156" spans="3:12" ht="12.75">
      <c r="C156"/>
      <c r="D156"/>
      <c r="L156" s="20"/>
    </row>
    <row r="157" spans="3:12" ht="12.75">
      <c r="C157"/>
      <c r="D157"/>
      <c r="L157" s="20"/>
    </row>
    <row r="158" spans="3:12" ht="12.75">
      <c r="C158"/>
      <c r="D158"/>
      <c r="L158" s="20"/>
    </row>
    <row r="159" spans="3:12" ht="12.75">
      <c r="C159"/>
      <c r="D159"/>
      <c r="L159" s="20"/>
    </row>
    <row r="160" spans="3:12" ht="12.75">
      <c r="C160"/>
      <c r="D160"/>
      <c r="L160" s="20"/>
    </row>
    <row r="161" spans="3:12" ht="12.75">
      <c r="C161"/>
      <c r="D161"/>
      <c r="L161" s="20"/>
    </row>
    <row r="162" spans="3:12" ht="12.75">
      <c r="C162"/>
      <c r="D162"/>
      <c r="L162" s="20"/>
    </row>
    <row r="163" spans="3:12" ht="12.75">
      <c r="C163"/>
      <c r="D163"/>
      <c r="L163" s="20"/>
    </row>
    <row r="164" spans="3:12" ht="12.75">
      <c r="C164"/>
      <c r="D164"/>
      <c r="L164" s="20"/>
    </row>
    <row r="165" spans="3:12" ht="12.75">
      <c r="C165"/>
      <c r="D165"/>
      <c r="L165" s="20"/>
    </row>
    <row r="166" spans="3:12" ht="12.75">
      <c r="C166"/>
      <c r="D166"/>
      <c r="L166" s="20"/>
    </row>
    <row r="167" spans="3:12" ht="12.75">
      <c r="C167"/>
      <c r="D167"/>
      <c r="L167" s="20"/>
    </row>
    <row r="168" spans="3:12" ht="12.75">
      <c r="C168"/>
      <c r="D168"/>
      <c r="L168" s="20"/>
    </row>
    <row r="169" spans="3:12" ht="12.75">
      <c r="C169"/>
      <c r="D169"/>
      <c r="L169" s="20"/>
    </row>
    <row r="170" spans="3:12" ht="12.75">
      <c r="C170"/>
      <c r="D170"/>
      <c r="L170" s="20"/>
    </row>
    <row r="171" spans="3:12" ht="12.75">
      <c r="C171"/>
      <c r="D171"/>
      <c r="L171" s="20"/>
    </row>
    <row r="172" spans="3:12" ht="12.75">
      <c r="C172"/>
      <c r="D172"/>
      <c r="L172" s="20"/>
    </row>
    <row r="173" spans="3:12" ht="12.75">
      <c r="C173"/>
      <c r="D173"/>
      <c r="L173" s="20"/>
    </row>
    <row r="174" spans="3:12" ht="12.75">
      <c r="C174"/>
      <c r="D174"/>
      <c r="L174" s="20"/>
    </row>
    <row r="175" spans="3:12" ht="12.75">
      <c r="C175"/>
      <c r="D175"/>
      <c r="L175" s="20"/>
    </row>
    <row r="176" spans="3:12" ht="12.75">
      <c r="C176"/>
      <c r="D176"/>
      <c r="L176" s="20"/>
    </row>
    <row r="177" spans="3:12" ht="12.75">
      <c r="C177"/>
      <c r="D177"/>
      <c r="L177" s="20"/>
    </row>
    <row r="178" spans="3:12" ht="12.75">
      <c r="C178"/>
      <c r="D178"/>
      <c r="L178" s="20"/>
    </row>
    <row r="179" spans="3:12" ht="12.75">
      <c r="C179"/>
      <c r="D179"/>
      <c r="L179" s="20"/>
    </row>
    <row r="180" spans="3:12" ht="12.75">
      <c r="C180"/>
      <c r="D180"/>
      <c r="L180" s="20"/>
    </row>
    <row r="181" spans="3:12" ht="12.75">
      <c r="C181"/>
      <c r="D181"/>
      <c r="L181" s="20"/>
    </row>
    <row r="182" spans="3:12" ht="12.75">
      <c r="C182"/>
      <c r="D182"/>
      <c r="L182" s="20"/>
    </row>
    <row r="183" spans="3:12" ht="12.75">
      <c r="C183"/>
      <c r="D183"/>
      <c r="L183" s="20"/>
    </row>
    <row r="184" spans="3:12" ht="12.75">
      <c r="C184"/>
      <c r="D184"/>
      <c r="L184" s="20"/>
    </row>
    <row r="185" spans="3:12" ht="12.75">
      <c r="C185"/>
      <c r="D185"/>
      <c r="L185" s="20"/>
    </row>
    <row r="186" spans="3:12" ht="12.75">
      <c r="C186"/>
      <c r="D186"/>
      <c r="L186" s="20"/>
    </row>
    <row r="187" spans="3:12" ht="12.75">
      <c r="C187"/>
      <c r="D187"/>
      <c r="L187" s="20"/>
    </row>
    <row r="188" spans="3:12" ht="12.75">
      <c r="C188"/>
      <c r="D188"/>
      <c r="L188" s="20"/>
    </row>
    <row r="189" spans="3:12" ht="12.75">
      <c r="C189"/>
      <c r="D189"/>
      <c r="L189" s="20"/>
    </row>
    <row r="190" spans="3:12" ht="12.75">
      <c r="C190"/>
      <c r="D190"/>
      <c r="L190" s="20"/>
    </row>
    <row r="191" spans="3:12" ht="12.75">
      <c r="C191"/>
      <c r="D191"/>
      <c r="L191" s="20"/>
    </row>
    <row r="192" spans="3:12" ht="12.75">
      <c r="C192"/>
      <c r="D192"/>
      <c r="L192" s="20"/>
    </row>
    <row r="193" spans="3:12" ht="12.75">
      <c r="C193"/>
      <c r="D193"/>
      <c r="L193" s="20"/>
    </row>
  </sheetData>
  <sheetProtection/>
  <mergeCells count="20">
    <mergeCell ref="A140:R140"/>
    <mergeCell ref="A141:R141"/>
    <mergeCell ref="A142:R142"/>
    <mergeCell ref="A143:R143"/>
    <mergeCell ref="A1:R1"/>
    <mergeCell ref="B2:N2"/>
    <mergeCell ref="A132:R132"/>
    <mergeCell ref="A133:R133"/>
    <mergeCell ref="A134:R134"/>
    <mergeCell ref="A135:R135"/>
    <mergeCell ref="A144:R144"/>
    <mergeCell ref="P129:Q129"/>
    <mergeCell ref="P2:Q2"/>
    <mergeCell ref="R2:R3"/>
    <mergeCell ref="A2:A3"/>
    <mergeCell ref="O2:O3"/>
    <mergeCell ref="A136:R136"/>
    <mergeCell ref="A137:R137"/>
    <mergeCell ref="A138:R138"/>
    <mergeCell ref="A139:R139"/>
  </mergeCells>
  <printOptions/>
  <pageMargins left="0.7500000000000001" right="0.7500000000000001" top="1" bottom="1" header="0.5" footer="0.5"/>
  <pageSetup fitToHeight="3" fitToWidth="1" orientation="landscape" scale="51"/>
</worksheet>
</file>

<file path=xl/worksheets/sheet8.xml><?xml version="1.0" encoding="utf-8"?>
<worksheet xmlns="http://schemas.openxmlformats.org/spreadsheetml/2006/main" xmlns:r="http://schemas.openxmlformats.org/officeDocument/2006/relationships">
  <sheetPr>
    <pageSetUpPr fitToPage="1"/>
  </sheetPr>
  <dimension ref="A1:J219"/>
  <sheetViews>
    <sheetView zoomScale="125" zoomScaleNormal="125" zoomScalePageLayoutView="0" workbookViewId="0" topLeftCell="A1">
      <selection activeCell="A1" sqref="A1:I1"/>
    </sheetView>
  </sheetViews>
  <sheetFormatPr defaultColWidth="8.8515625" defaultRowHeight="12.75"/>
  <cols>
    <col min="1" max="1" width="8.8515625" style="7" customWidth="1"/>
    <col min="2" max="2" width="14.28125" style="8" customWidth="1"/>
    <col min="3" max="3" width="16.140625" style="10" customWidth="1"/>
    <col min="4" max="4" width="13.00390625" style="10" customWidth="1"/>
    <col min="5" max="5" width="11.421875" style="10" customWidth="1"/>
    <col min="6" max="6" width="12.00390625" style="6" customWidth="1"/>
    <col min="7" max="7" width="12.28125" style="11" customWidth="1"/>
    <col min="8" max="8" width="10.28125" style="11" customWidth="1"/>
    <col min="9" max="9" width="13.8515625" style="11" customWidth="1"/>
    <col min="10" max="16384" width="8.8515625" style="6" customWidth="1"/>
  </cols>
  <sheetData>
    <row r="1" spans="1:9" ht="37.5" customHeight="1" thickBot="1">
      <c r="A1" s="221" t="s">
        <v>108</v>
      </c>
      <c r="B1" s="221"/>
      <c r="C1" s="221"/>
      <c r="D1" s="221"/>
      <c r="E1" s="221"/>
      <c r="F1" s="221"/>
      <c r="G1" s="221"/>
      <c r="H1" s="221"/>
      <c r="I1" s="221"/>
    </row>
    <row r="2" spans="1:9" ht="24" customHeight="1" thickTop="1">
      <c r="A2" s="219" t="s">
        <v>0</v>
      </c>
      <c r="B2" s="232" t="s">
        <v>33</v>
      </c>
      <c r="C2" s="208"/>
      <c r="D2" s="208"/>
      <c r="E2" s="208"/>
      <c r="F2" s="209" t="s">
        <v>100</v>
      </c>
      <c r="G2" s="208" t="s">
        <v>22</v>
      </c>
      <c r="H2" s="208"/>
      <c r="I2" s="209" t="s">
        <v>26</v>
      </c>
    </row>
    <row r="3" spans="1:9" ht="48" thickBot="1">
      <c r="A3" s="220"/>
      <c r="B3" s="46" t="s">
        <v>23</v>
      </c>
      <c r="C3" s="46" t="s">
        <v>24</v>
      </c>
      <c r="D3" s="46" t="s">
        <v>6</v>
      </c>
      <c r="E3" s="46" t="s">
        <v>25</v>
      </c>
      <c r="F3" s="210"/>
      <c r="G3" s="68" t="s">
        <v>11</v>
      </c>
      <c r="H3" s="68" t="s">
        <v>27</v>
      </c>
      <c r="I3" s="210"/>
    </row>
    <row r="4" spans="1:9" ht="16.5" thickTop="1">
      <c r="A4" s="47">
        <v>2010</v>
      </c>
      <c r="B4" s="48">
        <v>0</v>
      </c>
      <c r="C4" s="49">
        <v>0</v>
      </c>
      <c r="D4" s="49">
        <v>2</v>
      </c>
      <c r="E4" s="50">
        <v>0</v>
      </c>
      <c r="F4" s="53">
        <f aca="true" t="shared" si="0" ref="F4:F41">SUM(B4:E4)</f>
        <v>2</v>
      </c>
      <c r="G4" s="43">
        <f aca="true" t="shared" si="1" ref="G4:G35">COUNT(B4:E4)</f>
        <v>4</v>
      </c>
      <c r="H4" s="43">
        <v>4</v>
      </c>
      <c r="I4" s="95">
        <f>G4/H4</f>
        <v>1</v>
      </c>
    </row>
    <row r="5" spans="1:9" ht="15.75">
      <c r="A5" s="43">
        <v>2009</v>
      </c>
      <c r="B5" s="49">
        <v>0</v>
      </c>
      <c r="C5" s="49">
        <v>0</v>
      </c>
      <c r="D5" s="49">
        <v>2</v>
      </c>
      <c r="E5" s="50">
        <v>0</v>
      </c>
      <c r="F5" s="53">
        <f t="shared" si="0"/>
        <v>2</v>
      </c>
      <c r="G5" s="43">
        <f t="shared" si="1"/>
        <v>4</v>
      </c>
      <c r="H5" s="43">
        <v>4</v>
      </c>
      <c r="I5" s="95">
        <f aca="true" t="shared" si="2" ref="I5:I68">G5/H5</f>
        <v>1</v>
      </c>
    </row>
    <row r="6" spans="1:9" ht="15.75">
      <c r="A6" s="43">
        <v>2008</v>
      </c>
      <c r="B6" s="49">
        <v>8</v>
      </c>
      <c r="C6" s="49">
        <v>0</v>
      </c>
      <c r="D6" s="49">
        <v>0</v>
      </c>
      <c r="E6" s="50">
        <v>0</v>
      </c>
      <c r="F6" s="53">
        <f t="shared" si="0"/>
        <v>8</v>
      </c>
      <c r="G6" s="43">
        <f t="shared" si="1"/>
        <v>4</v>
      </c>
      <c r="H6" s="43">
        <v>4</v>
      </c>
      <c r="I6" s="95">
        <f t="shared" si="2"/>
        <v>1</v>
      </c>
    </row>
    <row r="7" spans="1:9" ht="15.75">
      <c r="A7" s="43">
        <v>2007</v>
      </c>
      <c r="B7" s="49">
        <v>0</v>
      </c>
      <c r="C7" s="49">
        <v>0</v>
      </c>
      <c r="D7" s="48"/>
      <c r="E7" s="50">
        <v>0</v>
      </c>
      <c r="F7" s="53">
        <f t="shared" si="0"/>
        <v>0</v>
      </c>
      <c r="G7" s="43">
        <f t="shared" si="1"/>
        <v>3</v>
      </c>
      <c r="H7" s="43">
        <v>4</v>
      </c>
      <c r="I7" s="95">
        <f t="shared" si="2"/>
        <v>0.75</v>
      </c>
    </row>
    <row r="8" spans="1:9" ht="15.75">
      <c r="A8" s="43">
        <v>2006</v>
      </c>
      <c r="B8" s="49">
        <v>0</v>
      </c>
      <c r="C8" s="49">
        <v>0</v>
      </c>
      <c r="D8" s="49">
        <v>2</v>
      </c>
      <c r="E8" s="50">
        <v>0</v>
      </c>
      <c r="F8" s="53">
        <f t="shared" si="0"/>
        <v>2</v>
      </c>
      <c r="G8" s="43">
        <f t="shared" si="1"/>
        <v>4</v>
      </c>
      <c r="H8" s="43">
        <v>4</v>
      </c>
      <c r="I8" s="95">
        <f t="shared" si="2"/>
        <v>1</v>
      </c>
    </row>
    <row r="9" spans="1:9" ht="15.75">
      <c r="A9" s="43">
        <v>2005</v>
      </c>
      <c r="B9" s="49">
        <v>3</v>
      </c>
      <c r="C9" s="49">
        <v>0</v>
      </c>
      <c r="D9" s="48"/>
      <c r="E9" s="50">
        <v>0</v>
      </c>
      <c r="F9" s="53">
        <f t="shared" si="0"/>
        <v>3</v>
      </c>
      <c r="G9" s="43">
        <f t="shared" si="1"/>
        <v>3</v>
      </c>
      <c r="H9" s="43">
        <v>4</v>
      </c>
      <c r="I9" s="95">
        <f t="shared" si="2"/>
        <v>0.75</v>
      </c>
    </row>
    <row r="10" spans="1:9" ht="15.75">
      <c r="A10" s="43">
        <v>2004</v>
      </c>
      <c r="B10" s="49">
        <v>0</v>
      </c>
      <c r="C10" s="49">
        <v>0</v>
      </c>
      <c r="D10" s="48"/>
      <c r="E10" s="50">
        <v>0</v>
      </c>
      <c r="F10" s="53">
        <f t="shared" si="0"/>
        <v>0</v>
      </c>
      <c r="G10" s="43">
        <f t="shared" si="1"/>
        <v>3</v>
      </c>
      <c r="H10" s="43">
        <v>4</v>
      </c>
      <c r="I10" s="95">
        <f t="shared" si="2"/>
        <v>0.75</v>
      </c>
    </row>
    <row r="11" spans="1:9" ht="15.75">
      <c r="A11" s="43">
        <v>2003</v>
      </c>
      <c r="B11" s="49">
        <v>4</v>
      </c>
      <c r="C11" s="49">
        <v>0</v>
      </c>
      <c r="D11" s="49">
        <v>3</v>
      </c>
      <c r="E11" s="50">
        <v>0</v>
      </c>
      <c r="F11" s="53">
        <f t="shared" si="0"/>
        <v>7</v>
      </c>
      <c r="G11" s="43">
        <f t="shared" si="1"/>
        <v>4</v>
      </c>
      <c r="H11" s="43">
        <v>4</v>
      </c>
      <c r="I11" s="95">
        <f t="shared" si="2"/>
        <v>1</v>
      </c>
    </row>
    <row r="12" spans="1:9" ht="15.75">
      <c r="A12" s="43">
        <v>2002</v>
      </c>
      <c r="B12" s="51">
        <v>0</v>
      </c>
      <c r="C12" s="50">
        <v>0</v>
      </c>
      <c r="D12" s="48">
        <v>15</v>
      </c>
      <c r="E12" s="50">
        <v>0</v>
      </c>
      <c r="F12" s="53">
        <f t="shared" si="0"/>
        <v>15</v>
      </c>
      <c r="G12" s="43">
        <f t="shared" si="1"/>
        <v>4</v>
      </c>
      <c r="H12" s="43">
        <v>4</v>
      </c>
      <c r="I12" s="95">
        <f t="shared" si="2"/>
        <v>1</v>
      </c>
    </row>
    <row r="13" spans="1:9" ht="15.75">
      <c r="A13" s="43">
        <v>2001</v>
      </c>
      <c r="B13" s="51">
        <v>8</v>
      </c>
      <c r="C13" s="50">
        <v>0</v>
      </c>
      <c r="D13" s="48">
        <v>0</v>
      </c>
      <c r="E13" s="50">
        <v>0</v>
      </c>
      <c r="F13" s="53">
        <f t="shared" si="0"/>
        <v>8</v>
      </c>
      <c r="G13" s="43">
        <f t="shared" si="1"/>
        <v>4</v>
      </c>
      <c r="H13" s="43">
        <v>4</v>
      </c>
      <c r="I13" s="95">
        <f t="shared" si="2"/>
        <v>1</v>
      </c>
    </row>
    <row r="14" spans="1:9" ht="15.75">
      <c r="A14" s="43">
        <v>2000</v>
      </c>
      <c r="B14" s="49">
        <v>0</v>
      </c>
      <c r="C14" s="48">
        <v>0</v>
      </c>
      <c r="D14" s="48">
        <v>1</v>
      </c>
      <c r="E14" s="48">
        <v>0</v>
      </c>
      <c r="F14" s="53">
        <f t="shared" si="0"/>
        <v>1</v>
      </c>
      <c r="G14" s="43">
        <f t="shared" si="1"/>
        <v>4</v>
      </c>
      <c r="H14" s="43">
        <v>4</v>
      </c>
      <c r="I14" s="95">
        <f t="shared" si="2"/>
        <v>1</v>
      </c>
    </row>
    <row r="15" spans="1:9" ht="15.75">
      <c r="A15" s="43">
        <v>1999</v>
      </c>
      <c r="B15" s="49">
        <v>0</v>
      </c>
      <c r="C15" s="48">
        <v>1</v>
      </c>
      <c r="D15" s="48">
        <v>1</v>
      </c>
      <c r="E15" s="48">
        <v>0</v>
      </c>
      <c r="F15" s="53">
        <f t="shared" si="0"/>
        <v>2</v>
      </c>
      <c r="G15" s="43">
        <f t="shared" si="1"/>
        <v>4</v>
      </c>
      <c r="H15" s="43">
        <v>4</v>
      </c>
      <c r="I15" s="95">
        <f t="shared" si="2"/>
        <v>1</v>
      </c>
    </row>
    <row r="16" spans="1:9" ht="15.75">
      <c r="A16" s="43">
        <v>1998</v>
      </c>
      <c r="B16" s="49">
        <v>8</v>
      </c>
      <c r="C16" s="48">
        <v>0</v>
      </c>
      <c r="D16" s="48">
        <v>20</v>
      </c>
      <c r="E16" s="48">
        <v>0</v>
      </c>
      <c r="F16" s="53">
        <f t="shared" si="0"/>
        <v>28</v>
      </c>
      <c r="G16" s="43">
        <f t="shared" si="1"/>
        <v>4</v>
      </c>
      <c r="H16" s="43">
        <v>4</v>
      </c>
      <c r="I16" s="95">
        <f t="shared" si="2"/>
        <v>1</v>
      </c>
    </row>
    <row r="17" spans="1:9" ht="15.75">
      <c r="A17" s="43">
        <v>1997</v>
      </c>
      <c r="B17" s="49">
        <v>5</v>
      </c>
      <c r="C17" s="48">
        <v>2</v>
      </c>
      <c r="D17" s="48">
        <v>4</v>
      </c>
      <c r="E17" s="48">
        <v>0</v>
      </c>
      <c r="F17" s="53">
        <f t="shared" si="0"/>
        <v>11</v>
      </c>
      <c r="G17" s="43">
        <f t="shared" si="1"/>
        <v>4</v>
      </c>
      <c r="H17" s="43">
        <v>4</v>
      </c>
      <c r="I17" s="95">
        <f t="shared" si="2"/>
        <v>1</v>
      </c>
    </row>
    <row r="18" spans="1:9" ht="15.75">
      <c r="A18" s="43">
        <v>1996</v>
      </c>
      <c r="B18" s="49">
        <v>11</v>
      </c>
      <c r="C18" s="48">
        <v>0</v>
      </c>
      <c r="D18" s="48">
        <v>2</v>
      </c>
      <c r="E18" s="48">
        <v>0</v>
      </c>
      <c r="F18" s="53">
        <f t="shared" si="0"/>
        <v>13</v>
      </c>
      <c r="G18" s="43">
        <f t="shared" si="1"/>
        <v>4</v>
      </c>
      <c r="H18" s="43">
        <v>4</v>
      </c>
      <c r="I18" s="95">
        <f t="shared" si="2"/>
        <v>1</v>
      </c>
    </row>
    <row r="19" spans="1:9" ht="15.75">
      <c r="A19" s="43">
        <v>1995</v>
      </c>
      <c r="B19" s="49">
        <v>10</v>
      </c>
      <c r="C19" s="48">
        <v>0</v>
      </c>
      <c r="D19" s="48"/>
      <c r="E19" s="48">
        <v>0</v>
      </c>
      <c r="F19" s="53">
        <f t="shared" si="0"/>
        <v>10</v>
      </c>
      <c r="G19" s="43">
        <f t="shared" si="1"/>
        <v>3</v>
      </c>
      <c r="H19" s="43">
        <v>4</v>
      </c>
      <c r="I19" s="95">
        <f t="shared" si="2"/>
        <v>0.75</v>
      </c>
    </row>
    <row r="20" spans="1:9" ht="15.75">
      <c r="A20" s="43">
        <v>1994</v>
      </c>
      <c r="B20" s="49">
        <v>4</v>
      </c>
      <c r="C20" s="48">
        <v>0</v>
      </c>
      <c r="D20" s="48">
        <v>0</v>
      </c>
      <c r="E20" s="48">
        <v>0</v>
      </c>
      <c r="F20" s="53">
        <f t="shared" si="0"/>
        <v>4</v>
      </c>
      <c r="G20" s="43">
        <f t="shared" si="1"/>
        <v>4</v>
      </c>
      <c r="H20" s="43">
        <v>4</v>
      </c>
      <c r="I20" s="95">
        <f t="shared" si="2"/>
        <v>1</v>
      </c>
    </row>
    <row r="21" spans="1:9" ht="15.75">
      <c r="A21" s="43">
        <v>1993</v>
      </c>
      <c r="B21" s="49">
        <v>9</v>
      </c>
      <c r="C21" s="48">
        <v>0</v>
      </c>
      <c r="D21" s="48"/>
      <c r="E21" s="48">
        <v>1</v>
      </c>
      <c r="F21" s="53">
        <f t="shared" si="0"/>
        <v>10</v>
      </c>
      <c r="G21" s="43">
        <f t="shared" si="1"/>
        <v>3</v>
      </c>
      <c r="H21" s="43">
        <v>4</v>
      </c>
      <c r="I21" s="95">
        <f t="shared" si="2"/>
        <v>0.75</v>
      </c>
    </row>
    <row r="22" spans="1:9" ht="15.75">
      <c r="A22" s="43">
        <v>1992</v>
      </c>
      <c r="B22" s="49">
        <v>5</v>
      </c>
      <c r="C22" s="48">
        <v>0</v>
      </c>
      <c r="D22" s="48"/>
      <c r="E22" s="48">
        <v>0</v>
      </c>
      <c r="F22" s="53">
        <f t="shared" si="0"/>
        <v>5</v>
      </c>
      <c r="G22" s="43">
        <f t="shared" si="1"/>
        <v>3</v>
      </c>
      <c r="H22" s="43">
        <v>4</v>
      </c>
      <c r="I22" s="95">
        <f t="shared" si="2"/>
        <v>0.75</v>
      </c>
    </row>
    <row r="23" spans="1:9" ht="15.75">
      <c r="A23" s="43">
        <v>1991</v>
      </c>
      <c r="B23" s="49">
        <v>8</v>
      </c>
      <c r="C23" s="48">
        <v>0</v>
      </c>
      <c r="D23" s="48">
        <v>5</v>
      </c>
      <c r="E23" s="48">
        <v>0</v>
      </c>
      <c r="F23" s="53">
        <f t="shared" si="0"/>
        <v>13</v>
      </c>
      <c r="G23" s="43">
        <f t="shared" si="1"/>
        <v>4</v>
      </c>
      <c r="H23" s="43">
        <v>4</v>
      </c>
      <c r="I23" s="95">
        <f t="shared" si="2"/>
        <v>1</v>
      </c>
    </row>
    <row r="24" spans="1:9" ht="15.75">
      <c r="A24" s="43">
        <v>1990</v>
      </c>
      <c r="B24" s="49">
        <v>8</v>
      </c>
      <c r="C24" s="48">
        <v>1</v>
      </c>
      <c r="D24" s="49">
        <v>5</v>
      </c>
      <c r="E24" s="48"/>
      <c r="F24" s="53">
        <f t="shared" si="0"/>
        <v>14</v>
      </c>
      <c r="G24" s="43">
        <f t="shared" si="1"/>
        <v>3</v>
      </c>
      <c r="H24" s="43">
        <v>4</v>
      </c>
      <c r="I24" s="95">
        <f t="shared" si="2"/>
        <v>0.75</v>
      </c>
    </row>
    <row r="25" spans="1:9" ht="15.75">
      <c r="A25" s="43">
        <v>1989</v>
      </c>
      <c r="B25" s="49">
        <v>0</v>
      </c>
      <c r="C25" s="48">
        <v>0</v>
      </c>
      <c r="D25" s="48">
        <v>5</v>
      </c>
      <c r="E25" s="48">
        <v>1</v>
      </c>
      <c r="F25" s="53">
        <f t="shared" si="0"/>
        <v>6</v>
      </c>
      <c r="G25" s="43">
        <f t="shared" si="1"/>
        <v>4</v>
      </c>
      <c r="H25" s="43">
        <v>4</v>
      </c>
      <c r="I25" s="95">
        <f t="shared" si="2"/>
        <v>1</v>
      </c>
    </row>
    <row r="26" spans="1:9" ht="15.75">
      <c r="A26" s="43">
        <v>1988</v>
      </c>
      <c r="B26" s="49">
        <v>7</v>
      </c>
      <c r="C26" s="48">
        <v>0</v>
      </c>
      <c r="D26" s="48">
        <v>5</v>
      </c>
      <c r="E26" s="48">
        <v>0</v>
      </c>
      <c r="F26" s="53">
        <f t="shared" si="0"/>
        <v>12</v>
      </c>
      <c r="G26" s="43">
        <f t="shared" si="1"/>
        <v>4</v>
      </c>
      <c r="H26" s="43">
        <v>4</v>
      </c>
      <c r="I26" s="95">
        <f t="shared" si="2"/>
        <v>1</v>
      </c>
    </row>
    <row r="27" spans="1:9" ht="15.75">
      <c r="A27" s="43">
        <v>1987</v>
      </c>
      <c r="B27" s="48">
        <v>12</v>
      </c>
      <c r="C27" s="48">
        <v>0</v>
      </c>
      <c r="D27" s="48">
        <v>10</v>
      </c>
      <c r="E27" s="48">
        <v>0</v>
      </c>
      <c r="F27" s="53">
        <f t="shared" si="0"/>
        <v>22</v>
      </c>
      <c r="G27" s="43">
        <f t="shared" si="1"/>
        <v>4</v>
      </c>
      <c r="H27" s="43">
        <v>4</v>
      </c>
      <c r="I27" s="95">
        <f t="shared" si="2"/>
        <v>1</v>
      </c>
    </row>
    <row r="28" spans="1:9" ht="15.75">
      <c r="A28" s="43">
        <v>1986</v>
      </c>
      <c r="B28" s="48">
        <v>11</v>
      </c>
      <c r="C28" s="48">
        <v>0</v>
      </c>
      <c r="D28" s="48">
        <v>2</v>
      </c>
      <c r="E28" s="52"/>
      <c r="F28" s="53">
        <f t="shared" si="0"/>
        <v>13</v>
      </c>
      <c r="G28" s="43">
        <f t="shared" si="1"/>
        <v>3</v>
      </c>
      <c r="H28" s="43">
        <v>3</v>
      </c>
      <c r="I28" s="95">
        <f t="shared" si="2"/>
        <v>1</v>
      </c>
    </row>
    <row r="29" spans="1:9" ht="15.75">
      <c r="A29" s="43">
        <v>1985</v>
      </c>
      <c r="B29" s="48">
        <v>9</v>
      </c>
      <c r="C29" s="48">
        <v>1</v>
      </c>
      <c r="D29" s="48">
        <v>1</v>
      </c>
      <c r="E29" s="48"/>
      <c r="F29" s="53">
        <f t="shared" si="0"/>
        <v>11</v>
      </c>
      <c r="G29" s="43">
        <f t="shared" si="1"/>
        <v>3</v>
      </c>
      <c r="H29" s="43">
        <v>3</v>
      </c>
      <c r="I29" s="95">
        <f t="shared" si="2"/>
        <v>1</v>
      </c>
    </row>
    <row r="30" spans="1:9" ht="15.75">
      <c r="A30" s="43">
        <v>1984</v>
      </c>
      <c r="B30" s="48">
        <v>15</v>
      </c>
      <c r="C30" s="48">
        <v>0</v>
      </c>
      <c r="D30" s="48">
        <v>7</v>
      </c>
      <c r="E30" s="48"/>
      <c r="F30" s="53">
        <f t="shared" si="0"/>
        <v>22</v>
      </c>
      <c r="G30" s="43">
        <f t="shared" si="1"/>
        <v>3</v>
      </c>
      <c r="H30" s="43">
        <v>3</v>
      </c>
      <c r="I30" s="95">
        <f t="shared" si="2"/>
        <v>1</v>
      </c>
    </row>
    <row r="31" spans="1:9" ht="15.75">
      <c r="A31" s="43">
        <v>1983</v>
      </c>
      <c r="B31" s="48">
        <v>0</v>
      </c>
      <c r="C31" s="48">
        <v>1</v>
      </c>
      <c r="D31" s="48">
        <v>3</v>
      </c>
      <c r="E31" s="48"/>
      <c r="F31" s="53">
        <f t="shared" si="0"/>
        <v>4</v>
      </c>
      <c r="G31" s="43">
        <f t="shared" si="1"/>
        <v>3</v>
      </c>
      <c r="H31" s="43">
        <v>3</v>
      </c>
      <c r="I31" s="95">
        <f t="shared" si="2"/>
        <v>1</v>
      </c>
    </row>
    <row r="32" spans="1:9" ht="15.75">
      <c r="A32" s="43">
        <v>1982</v>
      </c>
      <c r="B32" s="48">
        <v>2</v>
      </c>
      <c r="C32" s="48">
        <v>0</v>
      </c>
      <c r="D32" s="48">
        <v>10</v>
      </c>
      <c r="E32" s="48"/>
      <c r="F32" s="53">
        <f t="shared" si="0"/>
        <v>12</v>
      </c>
      <c r="G32" s="43">
        <f t="shared" si="1"/>
        <v>3</v>
      </c>
      <c r="H32" s="43">
        <v>3</v>
      </c>
      <c r="I32" s="95">
        <f t="shared" si="2"/>
        <v>1</v>
      </c>
    </row>
    <row r="33" spans="1:9" ht="15.75">
      <c r="A33" s="43">
        <v>1981</v>
      </c>
      <c r="B33" s="48">
        <v>7</v>
      </c>
      <c r="C33" s="48">
        <v>1</v>
      </c>
      <c r="D33" s="48">
        <v>2</v>
      </c>
      <c r="E33" s="48"/>
      <c r="F33" s="53">
        <f t="shared" si="0"/>
        <v>10</v>
      </c>
      <c r="G33" s="43">
        <f t="shared" si="1"/>
        <v>3</v>
      </c>
      <c r="H33" s="43">
        <v>3</v>
      </c>
      <c r="I33" s="95">
        <f t="shared" si="2"/>
        <v>1</v>
      </c>
    </row>
    <row r="34" spans="1:9" ht="15.75">
      <c r="A34" s="43">
        <v>1980</v>
      </c>
      <c r="B34" s="48">
        <v>10</v>
      </c>
      <c r="C34" s="48">
        <v>0</v>
      </c>
      <c r="D34" s="48"/>
      <c r="E34" s="48"/>
      <c r="F34" s="53">
        <f t="shared" si="0"/>
        <v>10</v>
      </c>
      <c r="G34" s="43">
        <f t="shared" si="1"/>
        <v>2</v>
      </c>
      <c r="H34" s="43">
        <v>3</v>
      </c>
      <c r="I34" s="95">
        <f t="shared" si="2"/>
        <v>0.6666666666666666</v>
      </c>
    </row>
    <row r="35" spans="1:9" ht="15.75">
      <c r="A35" s="43">
        <v>1979</v>
      </c>
      <c r="B35" s="48">
        <v>40</v>
      </c>
      <c r="C35" s="48">
        <v>0</v>
      </c>
      <c r="D35" s="48"/>
      <c r="E35" s="48"/>
      <c r="F35" s="53">
        <f t="shared" si="0"/>
        <v>40</v>
      </c>
      <c r="G35" s="43">
        <f t="shared" si="1"/>
        <v>2</v>
      </c>
      <c r="H35" s="43">
        <v>3</v>
      </c>
      <c r="I35" s="95">
        <f t="shared" si="2"/>
        <v>0.6666666666666666</v>
      </c>
    </row>
    <row r="36" spans="1:9" ht="15.75">
      <c r="A36" s="43">
        <v>1978</v>
      </c>
      <c r="B36" s="49">
        <v>3</v>
      </c>
      <c r="C36" s="49">
        <v>0</v>
      </c>
      <c r="D36" s="48">
        <v>0</v>
      </c>
      <c r="E36" s="49"/>
      <c r="F36" s="53">
        <f t="shared" si="0"/>
        <v>3</v>
      </c>
      <c r="G36" s="43">
        <f aca="true" t="shared" si="3" ref="G36:G67">COUNT(B36:E36)</f>
        <v>3</v>
      </c>
      <c r="H36" s="43">
        <v>3</v>
      </c>
      <c r="I36" s="95">
        <f t="shared" si="2"/>
        <v>1</v>
      </c>
    </row>
    <row r="37" spans="1:9" ht="15.75">
      <c r="A37" s="43">
        <v>1977</v>
      </c>
      <c r="B37" s="48">
        <v>4</v>
      </c>
      <c r="C37" s="48">
        <v>0</v>
      </c>
      <c r="D37" s="49">
        <v>6</v>
      </c>
      <c r="E37" s="48"/>
      <c r="F37" s="53">
        <f t="shared" si="0"/>
        <v>10</v>
      </c>
      <c r="G37" s="43">
        <f t="shared" si="3"/>
        <v>3</v>
      </c>
      <c r="H37" s="43">
        <v>3</v>
      </c>
      <c r="I37" s="95">
        <f t="shared" si="2"/>
        <v>1</v>
      </c>
    </row>
    <row r="38" spans="1:9" ht="15.75">
      <c r="A38" s="43">
        <v>1976</v>
      </c>
      <c r="B38" s="48">
        <v>1</v>
      </c>
      <c r="C38" s="48">
        <v>2</v>
      </c>
      <c r="D38" s="48">
        <v>7</v>
      </c>
      <c r="E38" s="48"/>
      <c r="F38" s="53">
        <f t="shared" si="0"/>
        <v>10</v>
      </c>
      <c r="G38" s="43">
        <f t="shared" si="3"/>
        <v>3</v>
      </c>
      <c r="H38" s="43">
        <v>3</v>
      </c>
      <c r="I38" s="95">
        <f t="shared" si="2"/>
        <v>1</v>
      </c>
    </row>
    <row r="39" spans="1:9" ht="15.75">
      <c r="A39" s="43">
        <v>1975</v>
      </c>
      <c r="B39" s="42">
        <v>7</v>
      </c>
      <c r="C39" s="42">
        <v>1</v>
      </c>
      <c r="D39" s="48">
        <v>8</v>
      </c>
      <c r="E39" s="48"/>
      <c r="F39" s="53">
        <f t="shared" si="0"/>
        <v>16</v>
      </c>
      <c r="G39" s="43">
        <f t="shared" si="3"/>
        <v>3</v>
      </c>
      <c r="H39" s="43">
        <v>3</v>
      </c>
      <c r="I39" s="95">
        <f t="shared" si="2"/>
        <v>1</v>
      </c>
    </row>
    <row r="40" spans="1:9" ht="15.75">
      <c r="A40" s="43">
        <v>1974</v>
      </c>
      <c r="B40" s="43">
        <v>4</v>
      </c>
      <c r="C40" s="42">
        <v>0</v>
      </c>
      <c r="D40" s="48"/>
      <c r="E40" s="48"/>
      <c r="F40" s="53">
        <f t="shared" si="0"/>
        <v>4</v>
      </c>
      <c r="G40" s="43">
        <f t="shared" si="3"/>
        <v>2</v>
      </c>
      <c r="H40" s="43">
        <v>3</v>
      </c>
      <c r="I40" s="95">
        <f t="shared" si="2"/>
        <v>0.6666666666666666</v>
      </c>
    </row>
    <row r="41" spans="1:9" ht="15.75">
      <c r="A41" s="43">
        <v>1973</v>
      </c>
      <c r="B41" s="42"/>
      <c r="C41" s="42"/>
      <c r="D41" s="48">
        <v>8</v>
      </c>
      <c r="E41" s="48"/>
      <c r="F41" s="53">
        <f t="shared" si="0"/>
        <v>8</v>
      </c>
      <c r="G41" s="43">
        <f t="shared" si="3"/>
        <v>1</v>
      </c>
      <c r="H41" s="43">
        <v>3</v>
      </c>
      <c r="I41" s="95">
        <f t="shared" si="2"/>
        <v>0.3333333333333333</v>
      </c>
    </row>
    <row r="42" spans="1:9" ht="15.75">
      <c r="A42" s="43">
        <v>1972</v>
      </c>
      <c r="B42" s="42"/>
      <c r="C42" s="42"/>
      <c r="D42" s="42"/>
      <c r="E42" s="48"/>
      <c r="F42" s="53"/>
      <c r="G42" s="43">
        <f t="shared" si="3"/>
        <v>0</v>
      </c>
      <c r="H42" s="43">
        <v>3</v>
      </c>
      <c r="I42" s="95">
        <f t="shared" si="2"/>
        <v>0</v>
      </c>
    </row>
    <row r="43" spans="1:9" ht="15.75">
      <c r="A43" s="43">
        <v>1971</v>
      </c>
      <c r="B43" s="42"/>
      <c r="C43" s="42"/>
      <c r="D43" s="42"/>
      <c r="E43" s="48"/>
      <c r="F43" s="53"/>
      <c r="G43" s="43">
        <f t="shared" si="3"/>
        <v>0</v>
      </c>
      <c r="H43" s="43">
        <v>3</v>
      </c>
      <c r="I43" s="95">
        <f t="shared" si="2"/>
        <v>0</v>
      </c>
    </row>
    <row r="44" spans="1:9" ht="15.75">
      <c r="A44" s="43">
        <v>1970</v>
      </c>
      <c r="B44" s="42"/>
      <c r="C44" s="43"/>
      <c r="D44" s="43"/>
      <c r="E44" s="48"/>
      <c r="F44" s="53"/>
      <c r="G44" s="43">
        <f t="shared" si="3"/>
        <v>0</v>
      </c>
      <c r="H44" s="43">
        <v>3</v>
      </c>
      <c r="I44" s="95">
        <f t="shared" si="2"/>
        <v>0</v>
      </c>
    </row>
    <row r="45" spans="1:9" ht="15.75">
      <c r="A45" s="43">
        <v>1969</v>
      </c>
      <c r="B45" s="42"/>
      <c r="C45" s="43"/>
      <c r="D45" s="43"/>
      <c r="E45" s="42"/>
      <c r="F45" s="53"/>
      <c r="G45" s="43">
        <f t="shared" si="3"/>
        <v>0</v>
      </c>
      <c r="H45" s="43">
        <v>3</v>
      </c>
      <c r="I45" s="95">
        <f t="shared" si="2"/>
        <v>0</v>
      </c>
    </row>
    <row r="46" spans="1:9" ht="15.75">
      <c r="A46" s="43">
        <v>1968</v>
      </c>
      <c r="B46" s="42"/>
      <c r="C46" s="43"/>
      <c r="D46" s="43"/>
      <c r="E46" s="42"/>
      <c r="F46" s="53"/>
      <c r="G46" s="43">
        <f t="shared" si="3"/>
        <v>0</v>
      </c>
      <c r="H46" s="43">
        <v>3</v>
      </c>
      <c r="I46" s="95">
        <f t="shared" si="2"/>
        <v>0</v>
      </c>
    </row>
    <row r="47" spans="1:9" ht="15.75">
      <c r="A47" s="43">
        <v>1967</v>
      </c>
      <c r="B47" s="42"/>
      <c r="C47" s="43"/>
      <c r="D47" s="43"/>
      <c r="E47" s="42"/>
      <c r="F47" s="53"/>
      <c r="G47" s="43">
        <f t="shared" si="3"/>
        <v>0</v>
      </c>
      <c r="H47" s="43">
        <v>3</v>
      </c>
      <c r="I47" s="95">
        <f t="shared" si="2"/>
        <v>0</v>
      </c>
    </row>
    <row r="48" spans="1:9" ht="15.75">
      <c r="A48" s="43">
        <v>1966</v>
      </c>
      <c r="B48" s="42"/>
      <c r="C48" s="43"/>
      <c r="D48" s="43"/>
      <c r="E48" s="42"/>
      <c r="F48" s="53"/>
      <c r="G48" s="43">
        <f t="shared" si="3"/>
        <v>0</v>
      </c>
      <c r="H48" s="43">
        <v>3</v>
      </c>
      <c r="I48" s="95">
        <f t="shared" si="2"/>
        <v>0</v>
      </c>
    </row>
    <row r="49" spans="1:9" ht="15.75">
      <c r="A49" s="43">
        <v>1965</v>
      </c>
      <c r="B49" s="42"/>
      <c r="C49" s="43"/>
      <c r="D49" s="43"/>
      <c r="E49" s="42"/>
      <c r="F49" s="53"/>
      <c r="G49" s="43">
        <f t="shared" si="3"/>
        <v>0</v>
      </c>
      <c r="H49" s="43">
        <v>3</v>
      </c>
      <c r="I49" s="95">
        <f t="shared" si="2"/>
        <v>0</v>
      </c>
    </row>
    <row r="50" spans="1:9" ht="15.75">
      <c r="A50" s="43">
        <v>1964</v>
      </c>
      <c r="B50" s="42"/>
      <c r="C50" s="43"/>
      <c r="D50" s="43"/>
      <c r="E50" s="42"/>
      <c r="F50" s="53"/>
      <c r="G50" s="43">
        <f t="shared" si="3"/>
        <v>0</v>
      </c>
      <c r="H50" s="43">
        <v>3</v>
      </c>
      <c r="I50" s="95">
        <f t="shared" si="2"/>
        <v>0</v>
      </c>
    </row>
    <row r="51" spans="1:9" ht="15.75">
      <c r="A51" s="43">
        <v>1963</v>
      </c>
      <c r="B51" s="42"/>
      <c r="C51" s="43"/>
      <c r="D51" s="43"/>
      <c r="E51" s="42"/>
      <c r="F51" s="53"/>
      <c r="G51" s="43">
        <f t="shared" si="3"/>
        <v>0</v>
      </c>
      <c r="H51" s="43">
        <v>3</v>
      </c>
      <c r="I51" s="95">
        <f t="shared" si="2"/>
        <v>0</v>
      </c>
    </row>
    <row r="52" spans="1:9" ht="15.75">
      <c r="A52" s="43">
        <v>1962</v>
      </c>
      <c r="B52" s="42"/>
      <c r="C52" s="43"/>
      <c r="D52" s="43"/>
      <c r="E52" s="42"/>
      <c r="F52" s="53"/>
      <c r="G52" s="43">
        <f t="shared" si="3"/>
        <v>0</v>
      </c>
      <c r="H52" s="43">
        <v>3</v>
      </c>
      <c r="I52" s="95">
        <f t="shared" si="2"/>
        <v>0</v>
      </c>
    </row>
    <row r="53" spans="1:9" ht="15.75">
      <c r="A53" s="43">
        <v>1961</v>
      </c>
      <c r="B53" s="42"/>
      <c r="C53" s="43"/>
      <c r="D53" s="43"/>
      <c r="E53" s="42"/>
      <c r="F53" s="53"/>
      <c r="G53" s="43">
        <f t="shared" si="3"/>
        <v>0</v>
      </c>
      <c r="H53" s="43">
        <v>3</v>
      </c>
      <c r="I53" s="95">
        <f t="shared" si="2"/>
        <v>0</v>
      </c>
    </row>
    <row r="54" spans="1:9" ht="15.75">
      <c r="A54" s="43">
        <v>1960</v>
      </c>
      <c r="B54" s="42"/>
      <c r="C54" s="43"/>
      <c r="D54" s="43"/>
      <c r="E54" s="42"/>
      <c r="F54" s="53"/>
      <c r="G54" s="43">
        <f t="shared" si="3"/>
        <v>0</v>
      </c>
      <c r="H54" s="43">
        <v>3</v>
      </c>
      <c r="I54" s="95">
        <f t="shared" si="2"/>
        <v>0</v>
      </c>
    </row>
    <row r="55" spans="1:9" ht="15.75">
      <c r="A55" s="43">
        <v>1959</v>
      </c>
      <c r="B55" s="42"/>
      <c r="C55" s="43"/>
      <c r="D55" s="43"/>
      <c r="E55" s="42"/>
      <c r="F55" s="53"/>
      <c r="G55" s="43">
        <f t="shared" si="3"/>
        <v>0</v>
      </c>
      <c r="H55" s="43">
        <v>3</v>
      </c>
      <c r="I55" s="95">
        <f t="shared" si="2"/>
        <v>0</v>
      </c>
    </row>
    <row r="56" spans="1:9" ht="15.75">
      <c r="A56" s="43">
        <v>1958</v>
      </c>
      <c r="B56" s="42"/>
      <c r="C56" s="43"/>
      <c r="D56" s="43"/>
      <c r="E56" s="42"/>
      <c r="F56" s="53"/>
      <c r="G56" s="43">
        <f t="shared" si="3"/>
        <v>0</v>
      </c>
      <c r="H56" s="43">
        <v>3</v>
      </c>
      <c r="I56" s="95">
        <f t="shared" si="2"/>
        <v>0</v>
      </c>
    </row>
    <row r="57" spans="1:9" ht="15.75">
      <c r="A57" s="43">
        <v>1957</v>
      </c>
      <c r="B57" s="42"/>
      <c r="C57" s="43"/>
      <c r="D57" s="43"/>
      <c r="E57" s="42"/>
      <c r="F57" s="53"/>
      <c r="G57" s="43">
        <f t="shared" si="3"/>
        <v>0</v>
      </c>
      <c r="H57" s="43">
        <v>3</v>
      </c>
      <c r="I57" s="95">
        <f t="shared" si="2"/>
        <v>0</v>
      </c>
    </row>
    <row r="58" spans="1:9" ht="15.75">
      <c r="A58" s="43">
        <v>1956</v>
      </c>
      <c r="B58" s="42"/>
      <c r="C58" s="43"/>
      <c r="D58" s="43"/>
      <c r="E58" s="42"/>
      <c r="F58" s="53"/>
      <c r="G58" s="43">
        <f t="shared" si="3"/>
        <v>0</v>
      </c>
      <c r="H58" s="43">
        <v>3</v>
      </c>
      <c r="I58" s="95">
        <f t="shared" si="2"/>
        <v>0</v>
      </c>
    </row>
    <row r="59" spans="1:9" ht="15.75">
      <c r="A59" s="43">
        <v>1955</v>
      </c>
      <c r="B59" s="48">
        <v>60</v>
      </c>
      <c r="C59" s="53"/>
      <c r="D59" s="53"/>
      <c r="E59" s="48"/>
      <c r="F59" s="53">
        <f>SUM(B59:E59)</f>
        <v>60</v>
      </c>
      <c r="G59" s="53">
        <f t="shared" si="3"/>
        <v>1</v>
      </c>
      <c r="H59" s="53">
        <v>3</v>
      </c>
      <c r="I59" s="100">
        <f t="shared" si="2"/>
        <v>0.3333333333333333</v>
      </c>
    </row>
    <row r="60" spans="1:9" ht="15.75">
      <c r="A60" s="43">
        <v>1954</v>
      </c>
      <c r="B60" s="48">
        <v>60</v>
      </c>
      <c r="C60" s="53"/>
      <c r="D60" s="53"/>
      <c r="E60" s="53"/>
      <c r="F60" s="53">
        <f>SUM(B60:E60)</f>
        <v>60</v>
      </c>
      <c r="G60" s="53">
        <f t="shared" si="3"/>
        <v>1</v>
      </c>
      <c r="H60" s="53">
        <v>3</v>
      </c>
      <c r="I60" s="100">
        <f t="shared" si="2"/>
        <v>0.3333333333333333</v>
      </c>
    </row>
    <row r="61" spans="1:9" ht="15.75">
      <c r="A61" s="43">
        <v>1953</v>
      </c>
      <c r="B61" s="48">
        <v>60</v>
      </c>
      <c r="C61" s="53"/>
      <c r="D61" s="53"/>
      <c r="E61" s="53"/>
      <c r="F61" s="53">
        <f>SUM(B61:E61)</f>
        <v>60</v>
      </c>
      <c r="G61" s="53">
        <f t="shared" si="3"/>
        <v>1</v>
      </c>
      <c r="H61" s="53">
        <v>3</v>
      </c>
      <c r="I61" s="100">
        <f t="shared" si="2"/>
        <v>0.3333333333333333</v>
      </c>
    </row>
    <row r="62" spans="1:9" ht="15.75">
      <c r="A62" s="43">
        <v>1952</v>
      </c>
      <c r="B62" s="48">
        <v>60</v>
      </c>
      <c r="C62" s="53"/>
      <c r="D62" s="53"/>
      <c r="E62" s="53"/>
      <c r="F62" s="53">
        <f>SUM(B62:E62)</f>
        <v>60</v>
      </c>
      <c r="G62" s="53">
        <f t="shared" si="3"/>
        <v>1</v>
      </c>
      <c r="H62" s="53">
        <v>3</v>
      </c>
      <c r="I62" s="100">
        <f t="shared" si="2"/>
        <v>0.3333333333333333</v>
      </c>
    </row>
    <row r="63" spans="1:9" ht="15.75">
      <c r="A63" s="43">
        <v>1951</v>
      </c>
      <c r="B63" s="42"/>
      <c r="C63" s="43"/>
      <c r="D63" s="43"/>
      <c r="E63" s="43"/>
      <c r="F63" s="53"/>
      <c r="G63" s="43">
        <f t="shared" si="3"/>
        <v>0</v>
      </c>
      <c r="H63" s="43">
        <v>3</v>
      </c>
      <c r="I63" s="95">
        <f t="shared" si="2"/>
        <v>0</v>
      </c>
    </row>
    <row r="64" spans="1:9" ht="15.75">
      <c r="A64" s="43">
        <v>1950</v>
      </c>
      <c r="B64" s="42"/>
      <c r="C64" s="43"/>
      <c r="D64" s="43"/>
      <c r="E64" s="43"/>
      <c r="F64" s="53"/>
      <c r="G64" s="43">
        <f t="shared" si="3"/>
        <v>0</v>
      </c>
      <c r="H64" s="43">
        <v>3</v>
      </c>
      <c r="I64" s="95">
        <f t="shared" si="2"/>
        <v>0</v>
      </c>
    </row>
    <row r="65" spans="1:9" ht="15.75">
      <c r="A65" s="43">
        <v>1949</v>
      </c>
      <c r="B65" s="42"/>
      <c r="C65" s="43"/>
      <c r="D65" s="43"/>
      <c r="E65" s="43"/>
      <c r="F65" s="53"/>
      <c r="G65" s="43">
        <f t="shared" si="3"/>
        <v>0</v>
      </c>
      <c r="H65" s="43">
        <v>3</v>
      </c>
      <c r="I65" s="95">
        <f t="shared" si="2"/>
        <v>0</v>
      </c>
    </row>
    <row r="66" spans="1:9" ht="15.75">
      <c r="A66" s="43">
        <v>1948</v>
      </c>
      <c r="B66" s="42"/>
      <c r="C66" s="43"/>
      <c r="D66" s="43"/>
      <c r="E66" s="43"/>
      <c r="F66" s="53"/>
      <c r="G66" s="43">
        <f t="shared" si="3"/>
        <v>0</v>
      </c>
      <c r="H66" s="43">
        <v>3</v>
      </c>
      <c r="I66" s="95">
        <f t="shared" si="2"/>
        <v>0</v>
      </c>
    </row>
    <row r="67" spans="1:9" ht="15.75">
      <c r="A67" s="43">
        <v>1947</v>
      </c>
      <c r="B67" s="42"/>
      <c r="C67" s="43"/>
      <c r="D67" s="43"/>
      <c r="E67" s="43"/>
      <c r="F67" s="53"/>
      <c r="G67" s="43">
        <f t="shared" si="3"/>
        <v>0</v>
      </c>
      <c r="H67" s="43">
        <v>3</v>
      </c>
      <c r="I67" s="95">
        <f t="shared" si="2"/>
        <v>0</v>
      </c>
    </row>
    <row r="68" spans="1:9" ht="15.75">
      <c r="A68" s="43">
        <v>1946</v>
      </c>
      <c r="B68" s="42"/>
      <c r="C68" s="43"/>
      <c r="D68" s="43"/>
      <c r="E68" s="43"/>
      <c r="F68" s="53"/>
      <c r="G68" s="43">
        <f aca="true" t="shared" si="4" ref="G68:G99">COUNT(B68:E68)</f>
        <v>0</v>
      </c>
      <c r="H68" s="43">
        <v>3</v>
      </c>
      <c r="I68" s="95">
        <f t="shared" si="2"/>
        <v>0</v>
      </c>
    </row>
    <row r="69" spans="1:9" ht="15.75">
      <c r="A69" s="43">
        <v>1945</v>
      </c>
      <c r="B69" s="42"/>
      <c r="C69" s="43"/>
      <c r="D69" s="43"/>
      <c r="E69" s="43"/>
      <c r="F69" s="53"/>
      <c r="G69" s="43">
        <f t="shared" si="4"/>
        <v>0</v>
      </c>
      <c r="H69" s="43">
        <v>3</v>
      </c>
      <c r="I69" s="95">
        <f aca="true" t="shared" si="5" ref="I69:I114">G69/H69</f>
        <v>0</v>
      </c>
    </row>
    <row r="70" spans="1:9" ht="15.75">
      <c r="A70" s="43">
        <v>1944</v>
      </c>
      <c r="B70" s="42"/>
      <c r="C70" s="43"/>
      <c r="D70" s="43"/>
      <c r="E70" s="43"/>
      <c r="F70" s="53"/>
      <c r="G70" s="43">
        <f t="shared" si="4"/>
        <v>0</v>
      </c>
      <c r="H70" s="43">
        <v>3</v>
      </c>
      <c r="I70" s="95">
        <f t="shared" si="5"/>
        <v>0</v>
      </c>
    </row>
    <row r="71" spans="1:9" ht="15.75">
      <c r="A71" s="43">
        <v>1943</v>
      </c>
      <c r="B71" s="42"/>
      <c r="C71" s="43"/>
      <c r="D71" s="43"/>
      <c r="E71" s="43"/>
      <c r="F71" s="53"/>
      <c r="G71" s="43">
        <f t="shared" si="4"/>
        <v>0</v>
      </c>
      <c r="H71" s="43">
        <v>3</v>
      </c>
      <c r="I71" s="95">
        <f t="shared" si="5"/>
        <v>0</v>
      </c>
    </row>
    <row r="72" spans="1:9" ht="15.75">
      <c r="A72" s="43">
        <v>1942</v>
      </c>
      <c r="B72" s="42"/>
      <c r="C72" s="43"/>
      <c r="D72" s="43"/>
      <c r="E72" s="43"/>
      <c r="F72" s="53"/>
      <c r="G72" s="43">
        <f t="shared" si="4"/>
        <v>0</v>
      </c>
      <c r="H72" s="43">
        <v>3</v>
      </c>
      <c r="I72" s="95">
        <f t="shared" si="5"/>
        <v>0</v>
      </c>
    </row>
    <row r="73" spans="1:9" ht="15.75">
      <c r="A73" s="43">
        <v>1941</v>
      </c>
      <c r="B73" s="42"/>
      <c r="C73" s="43"/>
      <c r="D73" s="43"/>
      <c r="E73" s="43"/>
      <c r="F73" s="53"/>
      <c r="G73" s="43">
        <f t="shared" si="4"/>
        <v>0</v>
      </c>
      <c r="H73" s="43">
        <v>3</v>
      </c>
      <c r="I73" s="95">
        <f t="shared" si="5"/>
        <v>0</v>
      </c>
    </row>
    <row r="74" spans="1:9" ht="15.75">
      <c r="A74" s="43">
        <v>1940</v>
      </c>
      <c r="B74" s="42"/>
      <c r="C74" s="43"/>
      <c r="D74" s="43"/>
      <c r="E74" s="43"/>
      <c r="F74" s="53"/>
      <c r="G74" s="43">
        <f t="shared" si="4"/>
        <v>0</v>
      </c>
      <c r="H74" s="43">
        <v>3</v>
      </c>
      <c r="I74" s="95">
        <f t="shared" si="5"/>
        <v>0</v>
      </c>
    </row>
    <row r="75" spans="1:9" ht="15.75">
      <c r="A75" s="43">
        <v>1939</v>
      </c>
      <c r="B75" s="42"/>
      <c r="C75" s="43"/>
      <c r="D75" s="43"/>
      <c r="E75" s="43"/>
      <c r="F75" s="53"/>
      <c r="G75" s="43">
        <f t="shared" si="4"/>
        <v>0</v>
      </c>
      <c r="H75" s="43">
        <v>3</v>
      </c>
      <c r="I75" s="95">
        <f t="shared" si="5"/>
        <v>0</v>
      </c>
    </row>
    <row r="76" spans="1:9" ht="15.75">
      <c r="A76" s="43">
        <v>1938</v>
      </c>
      <c r="B76" s="42">
        <v>23</v>
      </c>
      <c r="C76" s="43"/>
      <c r="D76" s="43">
        <v>6</v>
      </c>
      <c r="E76" s="43"/>
      <c r="F76" s="53">
        <f>SUM(B76:E76)</f>
        <v>29</v>
      </c>
      <c r="G76" s="43">
        <f t="shared" si="4"/>
        <v>2</v>
      </c>
      <c r="H76" s="43">
        <v>3</v>
      </c>
      <c r="I76" s="95">
        <f t="shared" si="5"/>
        <v>0.6666666666666666</v>
      </c>
    </row>
    <row r="77" spans="1:9" ht="15.75">
      <c r="A77" s="43">
        <v>1937</v>
      </c>
      <c r="B77" s="42"/>
      <c r="C77" s="43"/>
      <c r="D77" s="43"/>
      <c r="E77" s="43"/>
      <c r="F77" s="53"/>
      <c r="G77" s="43">
        <f t="shared" si="4"/>
        <v>0</v>
      </c>
      <c r="H77" s="43">
        <v>3</v>
      </c>
      <c r="I77" s="95">
        <f t="shared" si="5"/>
        <v>0</v>
      </c>
    </row>
    <row r="78" spans="1:9" ht="15.75">
      <c r="A78" s="43">
        <v>1936</v>
      </c>
      <c r="B78" s="42"/>
      <c r="C78" s="43"/>
      <c r="D78" s="43"/>
      <c r="E78" s="43"/>
      <c r="F78" s="53"/>
      <c r="G78" s="43">
        <f t="shared" si="4"/>
        <v>0</v>
      </c>
      <c r="H78" s="43">
        <v>3</v>
      </c>
      <c r="I78" s="95">
        <f t="shared" si="5"/>
        <v>0</v>
      </c>
    </row>
    <row r="79" spans="1:9" ht="15.75">
      <c r="A79" s="43">
        <v>1935</v>
      </c>
      <c r="B79" s="42"/>
      <c r="C79" s="43"/>
      <c r="D79" s="43"/>
      <c r="E79" s="43"/>
      <c r="F79" s="53"/>
      <c r="G79" s="43">
        <f t="shared" si="4"/>
        <v>0</v>
      </c>
      <c r="H79" s="43">
        <v>3</v>
      </c>
      <c r="I79" s="95">
        <f t="shared" si="5"/>
        <v>0</v>
      </c>
    </row>
    <row r="80" spans="1:9" ht="15.75">
      <c r="A80" s="43">
        <v>1934</v>
      </c>
      <c r="B80" s="42">
        <v>2</v>
      </c>
      <c r="C80" s="43"/>
      <c r="D80" s="43"/>
      <c r="E80" s="43"/>
      <c r="F80" s="53">
        <f>SUM(B80:E80)</f>
        <v>2</v>
      </c>
      <c r="G80" s="43">
        <f t="shared" si="4"/>
        <v>1</v>
      </c>
      <c r="H80" s="43">
        <v>3</v>
      </c>
      <c r="I80" s="95">
        <f t="shared" si="5"/>
        <v>0.3333333333333333</v>
      </c>
    </row>
    <row r="81" spans="1:9" ht="15.75">
      <c r="A81" s="43">
        <v>1933</v>
      </c>
      <c r="B81" s="42">
        <v>16</v>
      </c>
      <c r="C81" s="43"/>
      <c r="D81" s="43"/>
      <c r="E81" s="43"/>
      <c r="F81" s="53">
        <f>SUM(B81:E81)</f>
        <v>16</v>
      </c>
      <c r="G81" s="43">
        <f t="shared" si="4"/>
        <v>1</v>
      </c>
      <c r="H81" s="43">
        <v>3</v>
      </c>
      <c r="I81" s="95">
        <f t="shared" si="5"/>
        <v>0.3333333333333333</v>
      </c>
    </row>
    <row r="82" spans="1:9" ht="15.75">
      <c r="A82" s="43">
        <v>1932</v>
      </c>
      <c r="B82" s="42">
        <v>6</v>
      </c>
      <c r="C82" s="43"/>
      <c r="D82" s="43"/>
      <c r="E82" s="43"/>
      <c r="F82" s="53">
        <f>SUM(B82:E82)</f>
        <v>6</v>
      </c>
      <c r="G82" s="43">
        <f t="shared" si="4"/>
        <v>1</v>
      </c>
      <c r="H82" s="43">
        <v>3</v>
      </c>
      <c r="I82" s="95">
        <f t="shared" si="5"/>
        <v>0.3333333333333333</v>
      </c>
    </row>
    <row r="83" spans="1:9" ht="15.75">
      <c r="A83" s="43">
        <v>1931</v>
      </c>
      <c r="B83" s="48"/>
      <c r="C83" s="43"/>
      <c r="D83" s="43"/>
      <c r="E83" s="43"/>
      <c r="F83" s="53"/>
      <c r="G83" s="43">
        <f t="shared" si="4"/>
        <v>0</v>
      </c>
      <c r="H83" s="43">
        <v>3</v>
      </c>
      <c r="I83" s="95">
        <f t="shared" si="5"/>
        <v>0</v>
      </c>
    </row>
    <row r="84" spans="1:9" ht="15.75">
      <c r="A84" s="43">
        <v>1930</v>
      </c>
      <c r="B84" s="48">
        <v>1</v>
      </c>
      <c r="C84" s="43"/>
      <c r="D84" s="43"/>
      <c r="E84" s="43"/>
      <c r="F84" s="53">
        <f>SUM(B84:E84)</f>
        <v>1</v>
      </c>
      <c r="G84" s="43">
        <f t="shared" si="4"/>
        <v>1</v>
      </c>
      <c r="H84" s="43">
        <v>3</v>
      </c>
      <c r="I84" s="95">
        <f t="shared" si="5"/>
        <v>0.3333333333333333</v>
      </c>
    </row>
    <row r="85" spans="1:9" ht="15.75">
      <c r="A85" s="43">
        <v>1929</v>
      </c>
      <c r="B85" s="42"/>
      <c r="C85" s="43"/>
      <c r="D85" s="52"/>
      <c r="E85" s="43"/>
      <c r="F85" s="53"/>
      <c r="G85" s="43">
        <f t="shared" si="4"/>
        <v>0</v>
      </c>
      <c r="H85" s="43">
        <v>2</v>
      </c>
      <c r="I85" s="95">
        <f t="shared" si="5"/>
        <v>0</v>
      </c>
    </row>
    <row r="86" spans="1:9" ht="15.75">
      <c r="A86" s="43">
        <v>1928</v>
      </c>
      <c r="B86" s="42">
        <v>1</v>
      </c>
      <c r="C86" s="43"/>
      <c r="D86" s="43"/>
      <c r="E86" s="43"/>
      <c r="F86" s="53">
        <f aca="true" t="shared" si="6" ref="F86:F91">SUM(B86:E86)</f>
        <v>1</v>
      </c>
      <c r="G86" s="43">
        <f t="shared" si="4"/>
        <v>1</v>
      </c>
      <c r="H86" s="43">
        <v>2</v>
      </c>
      <c r="I86" s="95">
        <f t="shared" si="5"/>
        <v>0.5</v>
      </c>
    </row>
    <row r="87" spans="1:9" ht="15.75">
      <c r="A87" s="43">
        <v>1927</v>
      </c>
      <c r="B87" s="42">
        <v>15</v>
      </c>
      <c r="C87" s="43"/>
      <c r="D87" s="43"/>
      <c r="E87" s="43"/>
      <c r="F87" s="53">
        <f t="shared" si="6"/>
        <v>15</v>
      </c>
      <c r="G87" s="43">
        <f t="shared" si="4"/>
        <v>1</v>
      </c>
      <c r="H87" s="43">
        <v>2</v>
      </c>
      <c r="I87" s="95">
        <f t="shared" si="5"/>
        <v>0.5</v>
      </c>
    </row>
    <row r="88" spans="1:9" ht="15.75">
      <c r="A88" s="43">
        <v>1926</v>
      </c>
      <c r="B88" s="42">
        <v>51</v>
      </c>
      <c r="C88" s="43"/>
      <c r="D88" s="43"/>
      <c r="E88" s="43"/>
      <c r="F88" s="53">
        <f t="shared" si="6"/>
        <v>51</v>
      </c>
      <c r="G88" s="43">
        <f t="shared" si="4"/>
        <v>1</v>
      </c>
      <c r="H88" s="43">
        <v>2</v>
      </c>
      <c r="I88" s="95">
        <f t="shared" si="5"/>
        <v>0.5</v>
      </c>
    </row>
    <row r="89" spans="1:9" ht="15.75">
      <c r="A89" s="43">
        <v>1925</v>
      </c>
      <c r="B89" s="42">
        <v>24</v>
      </c>
      <c r="C89" s="43"/>
      <c r="D89" s="43"/>
      <c r="E89" s="43"/>
      <c r="F89" s="53">
        <f t="shared" si="6"/>
        <v>24</v>
      </c>
      <c r="G89" s="43">
        <f t="shared" si="4"/>
        <v>1</v>
      </c>
      <c r="H89" s="43">
        <v>2</v>
      </c>
      <c r="I89" s="95">
        <f t="shared" si="5"/>
        <v>0.5</v>
      </c>
    </row>
    <row r="90" spans="1:9" ht="15.75">
      <c r="A90" s="43">
        <v>1924</v>
      </c>
      <c r="B90" s="42">
        <v>18</v>
      </c>
      <c r="C90" s="43"/>
      <c r="D90" s="43"/>
      <c r="E90" s="43"/>
      <c r="F90" s="53">
        <f t="shared" si="6"/>
        <v>18</v>
      </c>
      <c r="G90" s="43">
        <f t="shared" si="4"/>
        <v>1</v>
      </c>
      <c r="H90" s="43">
        <v>2</v>
      </c>
      <c r="I90" s="95">
        <f t="shared" si="5"/>
        <v>0.5</v>
      </c>
    </row>
    <row r="91" spans="1:9" ht="15.75">
      <c r="A91" s="43">
        <v>1923</v>
      </c>
      <c r="B91" s="42">
        <v>4</v>
      </c>
      <c r="C91" s="43"/>
      <c r="D91" s="43"/>
      <c r="E91" s="43"/>
      <c r="F91" s="53">
        <f t="shared" si="6"/>
        <v>4</v>
      </c>
      <c r="G91" s="43">
        <f t="shared" si="4"/>
        <v>1</v>
      </c>
      <c r="H91" s="43">
        <v>2</v>
      </c>
      <c r="I91" s="95">
        <f t="shared" si="5"/>
        <v>0.5</v>
      </c>
    </row>
    <row r="92" spans="1:9" ht="15.75">
      <c r="A92" s="43">
        <v>1922</v>
      </c>
      <c r="B92" s="42"/>
      <c r="C92" s="43"/>
      <c r="D92" s="43"/>
      <c r="E92" s="43"/>
      <c r="F92" s="53"/>
      <c r="G92" s="43">
        <f t="shared" si="4"/>
        <v>0</v>
      </c>
      <c r="H92" s="43">
        <v>2</v>
      </c>
      <c r="I92" s="95">
        <f t="shared" si="5"/>
        <v>0</v>
      </c>
    </row>
    <row r="93" spans="1:9" ht="15.75">
      <c r="A93" s="43">
        <v>1921</v>
      </c>
      <c r="B93" s="42">
        <v>2</v>
      </c>
      <c r="C93" s="43"/>
      <c r="D93" s="43"/>
      <c r="E93" s="43"/>
      <c r="F93" s="53">
        <f>SUM(B93:E93)</f>
        <v>2</v>
      </c>
      <c r="G93" s="43">
        <f t="shared" si="4"/>
        <v>1</v>
      </c>
      <c r="H93" s="43">
        <v>2</v>
      </c>
      <c r="I93" s="95">
        <f t="shared" si="5"/>
        <v>0.5</v>
      </c>
    </row>
    <row r="94" spans="1:9" ht="15.75">
      <c r="A94" s="43">
        <v>1920</v>
      </c>
      <c r="B94" s="42">
        <v>2</v>
      </c>
      <c r="C94" s="43"/>
      <c r="D94" s="43"/>
      <c r="E94" s="43"/>
      <c r="F94" s="53">
        <f>SUM(B94:E94)</f>
        <v>2</v>
      </c>
      <c r="G94" s="43">
        <f t="shared" si="4"/>
        <v>1</v>
      </c>
      <c r="H94" s="43">
        <v>2</v>
      </c>
      <c r="I94" s="95">
        <f t="shared" si="5"/>
        <v>0.5</v>
      </c>
    </row>
    <row r="95" spans="1:9" ht="15.75">
      <c r="A95" s="43">
        <v>1919</v>
      </c>
      <c r="B95" s="42"/>
      <c r="C95" s="43"/>
      <c r="D95" s="43"/>
      <c r="E95" s="43"/>
      <c r="F95" s="53"/>
      <c r="G95" s="43">
        <f t="shared" si="4"/>
        <v>0</v>
      </c>
      <c r="H95" s="43">
        <v>2</v>
      </c>
      <c r="I95" s="95">
        <f t="shared" si="5"/>
        <v>0</v>
      </c>
    </row>
    <row r="96" spans="1:9" ht="15.75">
      <c r="A96" s="43">
        <v>1918</v>
      </c>
      <c r="B96" s="42"/>
      <c r="C96" s="43"/>
      <c r="D96" s="43"/>
      <c r="E96" s="43"/>
      <c r="F96" s="53"/>
      <c r="G96" s="43">
        <f t="shared" si="4"/>
        <v>0</v>
      </c>
      <c r="H96" s="43">
        <v>2</v>
      </c>
      <c r="I96" s="95">
        <f t="shared" si="5"/>
        <v>0</v>
      </c>
    </row>
    <row r="97" spans="1:9" ht="15.75">
      <c r="A97" s="43">
        <v>1917</v>
      </c>
      <c r="B97" s="42"/>
      <c r="C97" s="43"/>
      <c r="D97" s="43"/>
      <c r="E97" s="43"/>
      <c r="F97" s="53"/>
      <c r="G97" s="43">
        <f t="shared" si="4"/>
        <v>0</v>
      </c>
      <c r="H97" s="43">
        <v>2</v>
      </c>
      <c r="I97" s="95">
        <f t="shared" si="5"/>
        <v>0</v>
      </c>
    </row>
    <row r="98" spans="1:9" ht="15.75">
      <c r="A98" s="43">
        <v>1916</v>
      </c>
      <c r="B98" s="42"/>
      <c r="C98" s="43"/>
      <c r="D98" s="43"/>
      <c r="E98" s="43"/>
      <c r="F98" s="53"/>
      <c r="G98" s="43">
        <f t="shared" si="4"/>
        <v>0</v>
      </c>
      <c r="H98" s="43">
        <v>2</v>
      </c>
      <c r="I98" s="95">
        <f t="shared" si="5"/>
        <v>0</v>
      </c>
    </row>
    <row r="99" spans="1:9" ht="15.75">
      <c r="A99" s="43">
        <v>1915</v>
      </c>
      <c r="B99" s="42"/>
      <c r="C99" s="43"/>
      <c r="D99" s="43"/>
      <c r="E99" s="43"/>
      <c r="F99" s="53"/>
      <c r="G99" s="43">
        <f t="shared" si="4"/>
        <v>0</v>
      </c>
      <c r="H99" s="43">
        <v>2</v>
      </c>
      <c r="I99" s="95">
        <f t="shared" si="5"/>
        <v>0</v>
      </c>
    </row>
    <row r="100" spans="1:9" ht="15.75">
      <c r="A100" s="43">
        <v>1914</v>
      </c>
      <c r="B100" s="42"/>
      <c r="C100" s="43"/>
      <c r="D100" s="43"/>
      <c r="E100" s="43"/>
      <c r="F100" s="53"/>
      <c r="G100" s="43">
        <f aca="true" t="shared" si="7" ref="G100:G114">COUNT(B100:E100)</f>
        <v>0</v>
      </c>
      <c r="H100" s="43">
        <v>2</v>
      </c>
      <c r="I100" s="95">
        <f t="shared" si="5"/>
        <v>0</v>
      </c>
    </row>
    <row r="101" spans="1:9" ht="15.75">
      <c r="A101" s="43">
        <v>1913</v>
      </c>
      <c r="B101" s="42"/>
      <c r="C101" s="43"/>
      <c r="D101" s="43"/>
      <c r="E101" s="43"/>
      <c r="F101" s="53"/>
      <c r="G101" s="43">
        <f t="shared" si="7"/>
        <v>0</v>
      </c>
      <c r="H101" s="43">
        <v>2</v>
      </c>
      <c r="I101" s="95">
        <f t="shared" si="5"/>
        <v>0</v>
      </c>
    </row>
    <row r="102" spans="1:9" ht="15.75">
      <c r="A102" s="43">
        <v>1912</v>
      </c>
      <c r="B102" s="42"/>
      <c r="C102" s="43"/>
      <c r="D102" s="43"/>
      <c r="E102" s="43"/>
      <c r="F102" s="53"/>
      <c r="G102" s="43">
        <f t="shared" si="7"/>
        <v>0</v>
      </c>
      <c r="H102" s="43">
        <v>2</v>
      </c>
      <c r="I102" s="95">
        <f t="shared" si="5"/>
        <v>0</v>
      </c>
    </row>
    <row r="103" spans="1:9" ht="15.75">
      <c r="A103" s="43">
        <v>1911</v>
      </c>
      <c r="B103" s="42"/>
      <c r="C103" s="43"/>
      <c r="D103" s="43"/>
      <c r="E103" s="43"/>
      <c r="F103" s="53"/>
      <c r="G103" s="43">
        <f t="shared" si="7"/>
        <v>0</v>
      </c>
      <c r="H103" s="43">
        <v>2</v>
      </c>
      <c r="I103" s="95">
        <f t="shared" si="5"/>
        <v>0</v>
      </c>
    </row>
    <row r="104" spans="1:9" ht="15.75">
      <c r="A104" s="43">
        <v>1910</v>
      </c>
      <c r="B104" s="42"/>
      <c r="C104" s="43"/>
      <c r="D104" s="43"/>
      <c r="E104" s="43"/>
      <c r="F104" s="53"/>
      <c r="G104" s="43">
        <f t="shared" si="7"/>
        <v>0</v>
      </c>
      <c r="H104" s="43">
        <v>2</v>
      </c>
      <c r="I104" s="95">
        <f t="shared" si="5"/>
        <v>0</v>
      </c>
    </row>
    <row r="105" spans="1:9" ht="15.75">
      <c r="A105" s="43">
        <v>1909</v>
      </c>
      <c r="B105" s="52"/>
      <c r="C105" s="43"/>
      <c r="D105" s="43"/>
      <c r="E105" s="43"/>
      <c r="F105" s="53"/>
      <c r="G105" s="43">
        <f t="shared" si="7"/>
        <v>0</v>
      </c>
      <c r="H105" s="43">
        <v>1</v>
      </c>
      <c r="I105" s="95">
        <f t="shared" si="5"/>
        <v>0</v>
      </c>
    </row>
    <row r="106" spans="1:9" ht="15.75">
      <c r="A106" s="43">
        <v>1908</v>
      </c>
      <c r="B106" s="42"/>
      <c r="C106" s="43"/>
      <c r="D106" s="43"/>
      <c r="E106" s="43"/>
      <c r="F106" s="53"/>
      <c r="G106" s="43">
        <f t="shared" si="7"/>
        <v>0</v>
      </c>
      <c r="H106" s="43">
        <v>1</v>
      </c>
      <c r="I106" s="95">
        <f t="shared" si="5"/>
        <v>0</v>
      </c>
    </row>
    <row r="107" spans="1:9" ht="15.75">
      <c r="A107" s="43">
        <v>1907</v>
      </c>
      <c r="B107" s="42"/>
      <c r="C107" s="43"/>
      <c r="D107" s="43"/>
      <c r="E107" s="43"/>
      <c r="F107" s="53"/>
      <c r="G107" s="43">
        <f t="shared" si="7"/>
        <v>0</v>
      </c>
      <c r="H107" s="43">
        <v>1</v>
      </c>
      <c r="I107" s="95">
        <f t="shared" si="5"/>
        <v>0</v>
      </c>
    </row>
    <row r="108" spans="1:9" ht="15.75">
      <c r="A108" s="43">
        <v>1906</v>
      </c>
      <c r="B108" s="42"/>
      <c r="C108" s="42"/>
      <c r="D108" s="42"/>
      <c r="E108" s="43"/>
      <c r="F108" s="53"/>
      <c r="G108" s="43">
        <f t="shared" si="7"/>
        <v>0</v>
      </c>
      <c r="H108" s="43">
        <v>1</v>
      </c>
      <c r="I108" s="95">
        <f t="shared" si="5"/>
        <v>0</v>
      </c>
    </row>
    <row r="109" spans="1:9" ht="15.75">
      <c r="A109" s="43">
        <v>1905</v>
      </c>
      <c r="B109" s="42"/>
      <c r="C109" s="42"/>
      <c r="D109" s="42"/>
      <c r="E109" s="43"/>
      <c r="F109" s="53"/>
      <c r="G109" s="43">
        <f t="shared" si="7"/>
        <v>0</v>
      </c>
      <c r="H109" s="43">
        <v>1</v>
      </c>
      <c r="I109" s="95">
        <f t="shared" si="5"/>
        <v>0</v>
      </c>
    </row>
    <row r="110" spans="1:9" ht="15.75">
      <c r="A110" s="43">
        <v>1904</v>
      </c>
      <c r="B110" s="42"/>
      <c r="C110" s="42"/>
      <c r="D110" s="42"/>
      <c r="E110" s="43"/>
      <c r="F110" s="53"/>
      <c r="G110" s="43">
        <f t="shared" si="7"/>
        <v>0</v>
      </c>
      <c r="H110" s="43">
        <v>1</v>
      </c>
      <c r="I110" s="95">
        <f t="shared" si="5"/>
        <v>0</v>
      </c>
    </row>
    <row r="111" spans="1:9" ht="15.75">
      <c r="A111" s="43">
        <v>1903</v>
      </c>
      <c r="B111" s="42"/>
      <c r="C111" s="42"/>
      <c r="D111" s="42"/>
      <c r="E111" s="43"/>
      <c r="F111" s="53"/>
      <c r="G111" s="43">
        <f t="shared" si="7"/>
        <v>0</v>
      </c>
      <c r="H111" s="43">
        <v>1</v>
      </c>
      <c r="I111" s="95">
        <f t="shared" si="5"/>
        <v>0</v>
      </c>
    </row>
    <row r="112" spans="1:9" ht="15.75">
      <c r="A112" s="43">
        <v>1902</v>
      </c>
      <c r="B112" s="42"/>
      <c r="C112" s="42"/>
      <c r="D112" s="42"/>
      <c r="E112" s="43"/>
      <c r="F112" s="53"/>
      <c r="G112" s="43">
        <f t="shared" si="7"/>
        <v>0</v>
      </c>
      <c r="H112" s="43">
        <v>1</v>
      </c>
      <c r="I112" s="95">
        <f t="shared" si="5"/>
        <v>0</v>
      </c>
    </row>
    <row r="113" spans="1:9" ht="15.75">
      <c r="A113" s="43">
        <v>1901</v>
      </c>
      <c r="B113" s="42"/>
      <c r="C113" s="42"/>
      <c r="D113" s="42"/>
      <c r="E113" s="43"/>
      <c r="F113" s="53"/>
      <c r="G113" s="43">
        <f t="shared" si="7"/>
        <v>0</v>
      </c>
      <c r="H113" s="43">
        <v>1</v>
      </c>
      <c r="I113" s="95">
        <f t="shared" si="5"/>
        <v>0</v>
      </c>
    </row>
    <row r="114" spans="1:9" ht="15.75">
      <c r="A114" s="57">
        <v>1900</v>
      </c>
      <c r="B114" s="58"/>
      <c r="C114" s="59" t="s">
        <v>29</v>
      </c>
      <c r="D114" s="58"/>
      <c r="E114" s="57"/>
      <c r="F114" s="60"/>
      <c r="G114" s="57">
        <f t="shared" si="7"/>
        <v>0</v>
      </c>
      <c r="H114" s="57">
        <v>1</v>
      </c>
      <c r="I114" s="178">
        <f t="shared" si="5"/>
        <v>0</v>
      </c>
    </row>
    <row r="115" spans="1:9" ht="15.75">
      <c r="A115" s="61"/>
      <c r="B115" s="62"/>
      <c r="C115" s="63"/>
      <c r="D115" s="61"/>
      <c r="E115" s="61"/>
      <c r="F115" s="64"/>
      <c r="G115" s="61"/>
      <c r="H115" s="61"/>
      <c r="I115" s="61"/>
    </row>
    <row r="116" spans="1:10" ht="15.75">
      <c r="A116" s="43" t="s">
        <v>28</v>
      </c>
      <c r="B116" s="42">
        <f>SUM(B4:B114)</f>
        <v>628</v>
      </c>
      <c r="C116" s="42">
        <f>SUM(C4:C114)</f>
        <v>10</v>
      </c>
      <c r="D116" s="42">
        <f>SUM(D4:D114)</f>
        <v>142</v>
      </c>
      <c r="E116" s="42">
        <f>SUM(E4:E114)</f>
        <v>2</v>
      </c>
      <c r="F116" s="188">
        <f>SUM(F4:F114)</f>
        <v>782</v>
      </c>
      <c r="G116" s="231" t="s">
        <v>14</v>
      </c>
      <c r="H116" s="231"/>
      <c r="I116" s="179">
        <f>AVERAGE(I4:I114)</f>
        <v>0.3776276276276278</v>
      </c>
      <c r="J116" s="170"/>
    </row>
    <row r="117" spans="1:9" ht="16.5" thickBot="1">
      <c r="A117" s="66"/>
      <c r="B117" s="55"/>
      <c r="C117" s="54"/>
      <c r="D117" s="54"/>
      <c r="E117" s="54"/>
      <c r="F117" s="54"/>
      <c r="G117" s="54"/>
      <c r="H117" s="54"/>
      <c r="I117" s="54"/>
    </row>
    <row r="118" spans="1:6" ht="16.5" thickTop="1">
      <c r="A118" s="44"/>
      <c r="B118" s="42"/>
      <c r="C118" s="43"/>
      <c r="D118" s="43"/>
      <c r="E118" s="56"/>
      <c r="F118" s="43"/>
    </row>
    <row r="119" spans="1:9" ht="66.75" customHeight="1">
      <c r="A119" s="216" t="s">
        <v>84</v>
      </c>
      <c r="B119" s="216"/>
      <c r="C119" s="216"/>
      <c r="D119" s="216"/>
      <c r="E119" s="216"/>
      <c r="F119" s="216"/>
      <c r="G119" s="216"/>
      <c r="H119" s="216"/>
      <c r="I119" s="216"/>
    </row>
    <row r="120" spans="1:9" ht="15.75">
      <c r="A120" s="222"/>
      <c r="B120" s="222"/>
      <c r="C120" s="222"/>
      <c r="D120" s="222"/>
      <c r="E120" s="222"/>
      <c r="F120" s="222"/>
      <c r="G120" s="222"/>
      <c r="H120" s="222"/>
      <c r="I120" s="222"/>
    </row>
    <row r="121" spans="1:9" ht="15.75">
      <c r="A121" s="212" t="s">
        <v>78</v>
      </c>
      <c r="B121" s="212"/>
      <c r="C121" s="212"/>
      <c r="D121" s="212"/>
      <c r="E121" s="212"/>
      <c r="F121" s="212"/>
      <c r="G121" s="212"/>
      <c r="H121" s="212"/>
      <c r="I121" s="212"/>
    </row>
    <row r="122" spans="1:9" ht="15.75">
      <c r="A122" s="215"/>
      <c r="B122" s="215"/>
      <c r="C122" s="215"/>
      <c r="D122" s="215"/>
      <c r="E122" s="215"/>
      <c r="F122" s="215"/>
      <c r="G122" s="215"/>
      <c r="H122" s="215"/>
      <c r="I122" s="215"/>
    </row>
    <row r="123" spans="1:9" ht="30" customHeight="1">
      <c r="A123" s="212" t="s">
        <v>101</v>
      </c>
      <c r="B123" s="212"/>
      <c r="C123" s="212"/>
      <c r="D123" s="212"/>
      <c r="E123" s="212"/>
      <c r="F123" s="212"/>
      <c r="G123" s="212"/>
      <c r="H123" s="212"/>
      <c r="I123" s="212"/>
    </row>
    <row r="219" spans="1:8" ht="14.25">
      <c r="A219" s="6"/>
      <c r="B219" s="6"/>
      <c r="C219" s="6"/>
      <c r="D219" s="21"/>
      <c r="E219" s="21"/>
      <c r="G219" s="6"/>
      <c r="H219" s="6"/>
    </row>
  </sheetData>
  <sheetProtection/>
  <mergeCells count="12">
    <mergeCell ref="A119:I119"/>
    <mergeCell ref="A120:I120"/>
    <mergeCell ref="A121:I121"/>
    <mergeCell ref="A122:I122"/>
    <mergeCell ref="A123:I123"/>
    <mergeCell ref="A2:A3"/>
    <mergeCell ref="A1:I1"/>
    <mergeCell ref="G116:H116"/>
    <mergeCell ref="B2:E2"/>
    <mergeCell ref="F2:F3"/>
    <mergeCell ref="I2:I3"/>
    <mergeCell ref="G2:H2"/>
  </mergeCells>
  <printOptions/>
  <pageMargins left="0.7500000000000001" right="0.7500000000000001" top="1" bottom="1" header="0.5" footer="0.5"/>
  <pageSetup fitToHeight="4" fitToWidth="1" orientation="landscape" scale="92"/>
</worksheet>
</file>

<file path=xl/worksheets/sheet9.xml><?xml version="1.0" encoding="utf-8"?>
<worksheet xmlns="http://schemas.openxmlformats.org/spreadsheetml/2006/main" xmlns:r="http://schemas.openxmlformats.org/officeDocument/2006/relationships">
  <sheetPr>
    <pageSetUpPr fitToPage="1"/>
  </sheetPr>
  <dimension ref="A1:X217"/>
  <sheetViews>
    <sheetView zoomScale="125" zoomScaleNormal="125" zoomScalePageLayoutView="0" workbookViewId="0" topLeftCell="A2">
      <pane ySplit="3" topLeftCell="A5" activePane="bottomLeft" state="frozen"/>
      <selection pane="topLeft" activeCell="A2" sqref="A2"/>
      <selection pane="bottomLeft" activeCell="A2" sqref="A2:N2"/>
    </sheetView>
  </sheetViews>
  <sheetFormatPr defaultColWidth="8.8515625" defaultRowHeight="12.75"/>
  <cols>
    <col min="1" max="1" width="12.00390625" style="0" customWidth="1"/>
    <col min="2" max="2" width="13.421875" style="0" customWidth="1"/>
    <col min="3" max="3" width="13.28125" style="2" customWidth="1"/>
    <col min="4" max="4" width="9.28125" style="2" customWidth="1"/>
    <col min="5" max="5" width="2.140625" style="14" customWidth="1"/>
    <col min="6" max="6" width="7.8515625" style="0" customWidth="1"/>
    <col min="7" max="7" width="14.140625" style="0" customWidth="1"/>
    <col min="8" max="8" width="13.7109375" style="0" customWidth="1"/>
    <col min="9" max="9" width="15.00390625" style="0" customWidth="1"/>
    <col min="10" max="10" width="9.28125" style="0" customWidth="1"/>
    <col min="11" max="11" width="2.28125" style="0" customWidth="1"/>
    <col min="12" max="12" width="13.8515625" style="4" customWidth="1"/>
    <col min="13" max="13" width="2.421875" style="0" customWidth="1"/>
    <col min="14" max="14" width="8.7109375" style="0" customWidth="1"/>
  </cols>
  <sheetData>
    <row r="1" spans="1:8" ht="12.75">
      <c r="A1" t="s">
        <v>19</v>
      </c>
      <c r="G1" s="24"/>
      <c r="H1" s="24" t="s">
        <v>18</v>
      </c>
    </row>
    <row r="2" spans="1:14" s="14" customFormat="1" ht="36" customHeight="1" thickBot="1">
      <c r="A2" s="213" t="s">
        <v>109</v>
      </c>
      <c r="B2" s="213"/>
      <c r="C2" s="213"/>
      <c r="D2" s="213"/>
      <c r="E2" s="213"/>
      <c r="F2" s="213"/>
      <c r="G2" s="213"/>
      <c r="H2" s="213"/>
      <c r="I2" s="213"/>
      <c r="J2" s="213"/>
      <c r="K2" s="213"/>
      <c r="L2" s="213"/>
      <c r="M2" s="213"/>
      <c r="N2" s="213"/>
    </row>
    <row r="3" spans="1:14" s="14" customFormat="1" ht="19.5" customHeight="1" thickTop="1">
      <c r="A3" s="235" t="s">
        <v>0</v>
      </c>
      <c r="B3" s="236" t="s">
        <v>71</v>
      </c>
      <c r="C3" s="236"/>
      <c r="D3" s="236"/>
      <c r="E3" s="136"/>
      <c r="F3" s="236" t="s">
        <v>72</v>
      </c>
      <c r="G3" s="236"/>
      <c r="H3" s="236"/>
      <c r="I3" s="236"/>
      <c r="J3" s="236"/>
      <c r="K3" s="40"/>
      <c r="L3" s="133" t="s">
        <v>73</v>
      </c>
      <c r="M3" s="134"/>
      <c r="N3" s="233" t="s">
        <v>74</v>
      </c>
    </row>
    <row r="4" spans="1:14" s="30" customFormat="1" ht="63" customHeight="1" thickBot="1">
      <c r="A4" s="234"/>
      <c r="B4" s="135" t="s">
        <v>21</v>
      </c>
      <c r="C4" s="135" t="s">
        <v>20</v>
      </c>
      <c r="D4" s="137" t="s">
        <v>16</v>
      </c>
      <c r="E4" s="138"/>
      <c r="F4" s="135" t="s">
        <v>15</v>
      </c>
      <c r="G4" s="139" t="s">
        <v>67</v>
      </c>
      <c r="H4" s="135" t="s">
        <v>68</v>
      </c>
      <c r="I4" s="139" t="s">
        <v>69</v>
      </c>
      <c r="J4" s="137" t="s">
        <v>12</v>
      </c>
      <c r="K4" s="140"/>
      <c r="L4" s="135" t="s">
        <v>70</v>
      </c>
      <c r="M4" s="138"/>
      <c r="N4" s="234"/>
    </row>
    <row r="5" spans="1:14" s="17" customFormat="1" ht="13.5" thickTop="1">
      <c r="A5" s="156">
        <v>2010</v>
      </c>
      <c r="B5" s="29">
        <v>2</v>
      </c>
      <c r="C5" s="29">
        <v>7</v>
      </c>
      <c r="D5" s="29">
        <v>9</v>
      </c>
      <c r="E5" s="15"/>
      <c r="F5" s="29">
        <v>216</v>
      </c>
      <c r="G5" s="153">
        <v>2</v>
      </c>
      <c r="H5" s="154">
        <v>28</v>
      </c>
      <c r="I5" s="155">
        <v>42</v>
      </c>
      <c r="J5" s="155">
        <v>288</v>
      </c>
      <c r="K5" s="154"/>
      <c r="L5" s="29">
        <v>2</v>
      </c>
      <c r="M5" s="156"/>
      <c r="N5" s="155">
        <f aca="true" t="shared" si="0" ref="N5:N36">D5+J5+L5</f>
        <v>299</v>
      </c>
    </row>
    <row r="6" spans="1:14" s="17" customFormat="1" ht="12.75">
      <c r="A6" s="156">
        <v>2009</v>
      </c>
      <c r="B6" s="29">
        <v>7</v>
      </c>
      <c r="C6" s="29">
        <v>2</v>
      </c>
      <c r="D6" s="29">
        <v>9</v>
      </c>
      <c r="E6" s="15"/>
      <c r="F6" s="29">
        <v>159</v>
      </c>
      <c r="G6" s="154">
        <v>10</v>
      </c>
      <c r="H6" s="154">
        <v>14</v>
      </c>
      <c r="I6" s="155">
        <v>36</v>
      </c>
      <c r="J6" s="155">
        <v>219</v>
      </c>
      <c r="K6" s="154"/>
      <c r="L6" s="29">
        <v>2</v>
      </c>
      <c r="M6" s="156"/>
      <c r="N6" s="155">
        <f t="shared" si="0"/>
        <v>230</v>
      </c>
    </row>
    <row r="7" spans="1:14" s="17" customFormat="1" ht="12.75">
      <c r="A7" s="156">
        <v>2008</v>
      </c>
      <c r="B7" s="29"/>
      <c r="C7" s="29"/>
      <c r="D7" s="29"/>
      <c r="E7" s="15"/>
      <c r="F7" s="29">
        <v>107</v>
      </c>
      <c r="G7" s="154">
        <v>3</v>
      </c>
      <c r="H7" s="154">
        <v>10</v>
      </c>
      <c r="I7" s="155">
        <v>53</v>
      </c>
      <c r="J7" s="155">
        <v>173</v>
      </c>
      <c r="K7" s="154"/>
      <c r="L7" s="29">
        <v>8</v>
      </c>
      <c r="M7" s="156"/>
      <c r="N7" s="155">
        <f t="shared" si="0"/>
        <v>181</v>
      </c>
    </row>
    <row r="8" spans="1:14" s="17" customFormat="1" ht="12.75">
      <c r="A8" s="156">
        <v>2007</v>
      </c>
      <c r="B8" s="29">
        <v>4</v>
      </c>
      <c r="C8" s="29">
        <v>2</v>
      </c>
      <c r="D8" s="29">
        <v>6</v>
      </c>
      <c r="E8" s="15"/>
      <c r="F8" s="29">
        <v>89</v>
      </c>
      <c r="G8" s="154">
        <v>24</v>
      </c>
      <c r="H8" s="154">
        <v>17</v>
      </c>
      <c r="I8" s="155">
        <v>67</v>
      </c>
      <c r="J8" s="155">
        <v>197</v>
      </c>
      <c r="K8" s="154"/>
      <c r="L8" s="29">
        <v>0</v>
      </c>
      <c r="M8" s="156"/>
      <c r="N8" s="155">
        <f t="shared" si="0"/>
        <v>203</v>
      </c>
    </row>
    <row r="9" spans="1:14" s="17" customFormat="1" ht="12.75">
      <c r="A9" s="156">
        <v>2006</v>
      </c>
      <c r="B9" s="29">
        <v>5</v>
      </c>
      <c r="C9" s="29">
        <v>0</v>
      </c>
      <c r="D9" s="29">
        <v>5</v>
      </c>
      <c r="E9" s="15"/>
      <c r="F9" s="29">
        <v>284</v>
      </c>
      <c r="G9" s="154">
        <v>34</v>
      </c>
      <c r="H9" s="154">
        <v>61</v>
      </c>
      <c r="I9" s="155">
        <v>57</v>
      </c>
      <c r="J9" s="155">
        <v>436</v>
      </c>
      <c r="K9" s="154"/>
      <c r="L9" s="29">
        <v>2</v>
      </c>
      <c r="M9" s="156"/>
      <c r="N9" s="155">
        <f t="shared" si="0"/>
        <v>443</v>
      </c>
    </row>
    <row r="10" spans="1:14" s="17" customFormat="1" ht="12.75">
      <c r="A10" s="156">
        <v>2005</v>
      </c>
      <c r="B10" s="29">
        <v>2</v>
      </c>
      <c r="C10" s="29">
        <v>2</v>
      </c>
      <c r="D10" s="29">
        <v>4</v>
      </c>
      <c r="E10" s="15"/>
      <c r="F10" s="29">
        <v>175</v>
      </c>
      <c r="G10" s="154">
        <v>28</v>
      </c>
      <c r="H10" s="154">
        <v>22</v>
      </c>
      <c r="I10" s="155">
        <v>44</v>
      </c>
      <c r="J10" s="155">
        <v>269</v>
      </c>
      <c r="K10" s="154"/>
      <c r="L10" s="29">
        <v>3</v>
      </c>
      <c r="M10" s="156"/>
      <c r="N10" s="155">
        <f t="shared" si="0"/>
        <v>276</v>
      </c>
    </row>
    <row r="11" spans="1:14" s="17" customFormat="1" ht="12.75">
      <c r="A11" s="156">
        <v>2004</v>
      </c>
      <c r="B11" s="29">
        <v>5</v>
      </c>
      <c r="C11" s="29">
        <v>5</v>
      </c>
      <c r="D11" s="29">
        <v>10</v>
      </c>
      <c r="E11" s="15"/>
      <c r="F11" s="29">
        <v>66</v>
      </c>
      <c r="G11" s="154">
        <v>8</v>
      </c>
      <c r="H11" s="154">
        <v>6</v>
      </c>
      <c r="I11" s="155">
        <v>42</v>
      </c>
      <c r="J11" s="155">
        <v>122</v>
      </c>
      <c r="K11" s="154"/>
      <c r="L11" s="29">
        <v>0</v>
      </c>
      <c r="M11" s="156"/>
      <c r="N11" s="155">
        <f t="shared" si="0"/>
        <v>132</v>
      </c>
    </row>
    <row r="12" spans="1:14" s="17" customFormat="1" ht="12.75">
      <c r="A12" s="156">
        <v>2003</v>
      </c>
      <c r="B12" s="29">
        <v>7</v>
      </c>
      <c r="C12" s="29">
        <v>7</v>
      </c>
      <c r="D12" s="29">
        <v>14</v>
      </c>
      <c r="E12" s="15"/>
      <c r="F12" s="29">
        <v>184</v>
      </c>
      <c r="G12" s="154">
        <v>21</v>
      </c>
      <c r="H12" s="154">
        <v>25</v>
      </c>
      <c r="I12" s="155">
        <v>38</v>
      </c>
      <c r="J12" s="155">
        <v>268</v>
      </c>
      <c r="K12" s="154"/>
      <c r="L12" s="29">
        <v>7</v>
      </c>
      <c r="M12" s="156"/>
      <c r="N12" s="155">
        <f t="shared" si="0"/>
        <v>289</v>
      </c>
    </row>
    <row r="13" spans="1:14" s="17" customFormat="1" ht="12.75">
      <c r="A13" s="156">
        <v>2002</v>
      </c>
      <c r="B13" s="29">
        <v>3</v>
      </c>
      <c r="C13" s="29">
        <v>1</v>
      </c>
      <c r="D13" s="29">
        <v>4</v>
      </c>
      <c r="E13" s="15"/>
      <c r="F13" s="29">
        <v>1</v>
      </c>
      <c r="G13" s="154">
        <v>64</v>
      </c>
      <c r="H13" s="154">
        <v>52</v>
      </c>
      <c r="I13" s="155">
        <v>59</v>
      </c>
      <c r="J13" s="155">
        <v>176</v>
      </c>
      <c r="K13" s="154"/>
      <c r="L13" s="29">
        <v>15</v>
      </c>
      <c r="M13" s="156"/>
      <c r="N13" s="155">
        <f t="shared" si="0"/>
        <v>195</v>
      </c>
    </row>
    <row r="14" spans="1:14" s="17" customFormat="1" ht="12.75">
      <c r="A14" s="156">
        <v>2001</v>
      </c>
      <c r="B14" s="29">
        <v>2</v>
      </c>
      <c r="C14" s="29">
        <v>6</v>
      </c>
      <c r="D14" s="29">
        <v>8</v>
      </c>
      <c r="E14" s="15"/>
      <c r="F14" s="29">
        <v>80</v>
      </c>
      <c r="G14" s="154"/>
      <c r="H14" s="154">
        <v>38</v>
      </c>
      <c r="I14" s="155">
        <v>48</v>
      </c>
      <c r="J14" s="155">
        <v>166</v>
      </c>
      <c r="K14" s="154"/>
      <c r="L14" s="29">
        <v>8</v>
      </c>
      <c r="M14" s="156"/>
      <c r="N14" s="155">
        <f t="shared" si="0"/>
        <v>182</v>
      </c>
    </row>
    <row r="15" spans="1:14" s="17" customFormat="1" ht="12.75">
      <c r="A15" s="156">
        <v>2000</v>
      </c>
      <c r="B15" s="29">
        <v>4</v>
      </c>
      <c r="C15" s="29">
        <v>8</v>
      </c>
      <c r="D15" s="29">
        <v>12</v>
      </c>
      <c r="E15" s="15"/>
      <c r="F15" s="29">
        <v>255</v>
      </c>
      <c r="G15" s="154">
        <v>30</v>
      </c>
      <c r="H15" s="154">
        <v>86</v>
      </c>
      <c r="I15" s="155">
        <v>28</v>
      </c>
      <c r="J15" s="155">
        <v>399</v>
      </c>
      <c r="K15" s="154"/>
      <c r="L15" s="29">
        <v>1</v>
      </c>
      <c r="M15" s="156"/>
      <c r="N15" s="155">
        <f t="shared" si="0"/>
        <v>412</v>
      </c>
    </row>
    <row r="16" spans="1:14" s="17" customFormat="1" ht="12.75">
      <c r="A16" s="156">
        <v>1999</v>
      </c>
      <c r="B16" s="29">
        <v>5</v>
      </c>
      <c r="C16" s="29">
        <v>8</v>
      </c>
      <c r="D16" s="29">
        <v>13</v>
      </c>
      <c r="E16" s="15"/>
      <c r="F16" s="29">
        <v>287</v>
      </c>
      <c r="G16" s="154">
        <v>37</v>
      </c>
      <c r="H16" s="154">
        <v>94</v>
      </c>
      <c r="I16" s="155">
        <v>37</v>
      </c>
      <c r="J16" s="155">
        <v>455</v>
      </c>
      <c r="K16" s="154"/>
      <c r="L16" s="29">
        <v>2</v>
      </c>
      <c r="M16" s="156"/>
      <c r="N16" s="155">
        <f t="shared" si="0"/>
        <v>470</v>
      </c>
    </row>
    <row r="17" spans="1:14" s="17" customFormat="1" ht="12.75">
      <c r="A17" s="156">
        <v>1998</v>
      </c>
      <c r="B17" s="29">
        <v>11</v>
      </c>
      <c r="C17" s="29">
        <v>13</v>
      </c>
      <c r="D17" s="29">
        <v>24</v>
      </c>
      <c r="E17" s="15"/>
      <c r="F17" s="29">
        <v>205</v>
      </c>
      <c r="G17" s="154">
        <v>49</v>
      </c>
      <c r="H17" s="154">
        <v>76</v>
      </c>
      <c r="I17" s="155">
        <v>38</v>
      </c>
      <c r="J17" s="155">
        <v>368</v>
      </c>
      <c r="K17" s="154"/>
      <c r="L17" s="29">
        <v>28</v>
      </c>
      <c r="M17" s="156"/>
      <c r="N17" s="155">
        <f t="shared" si="0"/>
        <v>420</v>
      </c>
    </row>
    <row r="18" spans="1:14" s="17" customFormat="1" ht="12.75">
      <c r="A18" s="156">
        <v>1997</v>
      </c>
      <c r="B18" s="29">
        <v>12</v>
      </c>
      <c r="C18" s="29">
        <v>2</v>
      </c>
      <c r="D18" s="29">
        <v>14</v>
      </c>
      <c r="E18" s="15"/>
      <c r="F18" s="29">
        <v>248</v>
      </c>
      <c r="G18" s="154">
        <v>23</v>
      </c>
      <c r="H18" s="154">
        <v>83</v>
      </c>
      <c r="I18" s="155">
        <v>69</v>
      </c>
      <c r="J18" s="155">
        <v>423</v>
      </c>
      <c r="K18" s="154"/>
      <c r="L18" s="29">
        <v>11</v>
      </c>
      <c r="M18" s="156"/>
      <c r="N18" s="155">
        <f t="shared" si="0"/>
        <v>448</v>
      </c>
    </row>
    <row r="19" spans="1:14" s="17" customFormat="1" ht="12.75">
      <c r="A19" s="156">
        <v>1996</v>
      </c>
      <c r="B19" s="29">
        <v>8</v>
      </c>
      <c r="C19" s="29">
        <v>3</v>
      </c>
      <c r="D19" s="29">
        <v>11</v>
      </c>
      <c r="E19" s="15"/>
      <c r="F19" s="29">
        <v>144</v>
      </c>
      <c r="G19" s="154">
        <v>57</v>
      </c>
      <c r="H19" s="154">
        <v>73</v>
      </c>
      <c r="I19" s="155">
        <v>60</v>
      </c>
      <c r="J19" s="155">
        <v>334</v>
      </c>
      <c r="K19" s="154"/>
      <c r="L19" s="29">
        <v>13</v>
      </c>
      <c r="M19" s="156"/>
      <c r="N19" s="155">
        <f t="shared" si="0"/>
        <v>358</v>
      </c>
    </row>
    <row r="20" spans="1:14" s="17" customFormat="1" ht="12.75">
      <c r="A20" s="156">
        <v>1995</v>
      </c>
      <c r="B20" s="29">
        <v>5</v>
      </c>
      <c r="C20" s="29">
        <v>11</v>
      </c>
      <c r="D20" s="29">
        <v>16</v>
      </c>
      <c r="E20" s="15"/>
      <c r="F20" s="29">
        <v>42</v>
      </c>
      <c r="G20" s="154">
        <v>57</v>
      </c>
      <c r="H20" s="154">
        <v>59</v>
      </c>
      <c r="I20" s="155">
        <v>78</v>
      </c>
      <c r="J20" s="155">
        <v>236</v>
      </c>
      <c r="K20" s="154"/>
      <c r="L20" s="29">
        <v>10</v>
      </c>
      <c r="M20" s="156"/>
      <c r="N20" s="155">
        <f t="shared" si="0"/>
        <v>262</v>
      </c>
    </row>
    <row r="21" spans="1:14" s="17" customFormat="1" ht="12.75">
      <c r="A21" s="156">
        <v>1994</v>
      </c>
      <c r="B21" s="29">
        <v>24</v>
      </c>
      <c r="C21" s="29">
        <v>16</v>
      </c>
      <c r="D21" s="29">
        <v>40</v>
      </c>
      <c r="E21" s="15"/>
      <c r="F21" s="29">
        <v>201</v>
      </c>
      <c r="G21" s="154">
        <v>41</v>
      </c>
      <c r="H21" s="154">
        <v>97</v>
      </c>
      <c r="I21" s="155">
        <v>55</v>
      </c>
      <c r="J21" s="155">
        <v>394</v>
      </c>
      <c r="K21" s="154"/>
      <c r="L21" s="29">
        <v>4</v>
      </c>
      <c r="M21" s="156"/>
      <c r="N21" s="155">
        <f t="shared" si="0"/>
        <v>438</v>
      </c>
    </row>
    <row r="22" spans="1:14" s="17" customFormat="1" ht="12.75">
      <c r="A22" s="156">
        <v>1993</v>
      </c>
      <c r="B22" s="29">
        <v>12</v>
      </c>
      <c r="C22" s="29">
        <v>8</v>
      </c>
      <c r="D22" s="29">
        <v>20</v>
      </c>
      <c r="E22" s="15"/>
      <c r="F22" s="29">
        <v>225</v>
      </c>
      <c r="G22" s="154">
        <v>92</v>
      </c>
      <c r="H22" s="154">
        <v>52</v>
      </c>
      <c r="I22" s="155">
        <v>74</v>
      </c>
      <c r="J22" s="155">
        <v>443</v>
      </c>
      <c r="K22" s="154"/>
      <c r="L22" s="29">
        <v>10</v>
      </c>
      <c r="M22" s="156"/>
      <c r="N22" s="155">
        <f t="shared" si="0"/>
        <v>473</v>
      </c>
    </row>
    <row r="23" spans="1:14" s="17" customFormat="1" ht="12.75">
      <c r="A23" s="156">
        <v>1992</v>
      </c>
      <c r="B23" s="29">
        <v>22</v>
      </c>
      <c r="C23" s="29">
        <v>8</v>
      </c>
      <c r="D23" s="29">
        <v>30</v>
      </c>
      <c r="E23" s="15"/>
      <c r="F23" s="29">
        <v>295</v>
      </c>
      <c r="G23" s="154">
        <v>3</v>
      </c>
      <c r="H23" s="154">
        <v>60</v>
      </c>
      <c r="I23" s="155">
        <v>77</v>
      </c>
      <c r="J23" s="155">
        <v>435</v>
      </c>
      <c r="K23" s="154"/>
      <c r="L23" s="29">
        <v>5</v>
      </c>
      <c r="M23" s="156"/>
      <c r="N23" s="155">
        <f t="shared" si="0"/>
        <v>470</v>
      </c>
    </row>
    <row r="24" spans="1:14" s="17" customFormat="1" ht="12.75">
      <c r="A24" s="156">
        <v>1991</v>
      </c>
      <c r="B24" s="29">
        <v>9</v>
      </c>
      <c r="C24" s="29">
        <v>10</v>
      </c>
      <c r="D24" s="29">
        <v>19</v>
      </c>
      <c r="E24" s="15"/>
      <c r="F24" s="29">
        <v>178</v>
      </c>
      <c r="G24" s="154">
        <v>89</v>
      </c>
      <c r="H24" s="154">
        <v>86</v>
      </c>
      <c r="I24" s="155">
        <v>54</v>
      </c>
      <c r="J24" s="155">
        <v>407</v>
      </c>
      <c r="K24" s="154"/>
      <c r="L24" s="29">
        <v>13</v>
      </c>
      <c r="M24" s="156"/>
      <c r="N24" s="155">
        <f t="shared" si="0"/>
        <v>439</v>
      </c>
    </row>
    <row r="25" spans="1:14" s="17" customFormat="1" ht="12.75">
      <c r="A25" s="156">
        <v>1990</v>
      </c>
      <c r="B25" s="29">
        <v>19</v>
      </c>
      <c r="C25" s="29">
        <v>6</v>
      </c>
      <c r="D25" s="29">
        <v>25</v>
      </c>
      <c r="E25" s="15"/>
      <c r="F25" s="29">
        <v>178</v>
      </c>
      <c r="G25" s="154">
        <v>68</v>
      </c>
      <c r="H25" s="154">
        <v>99</v>
      </c>
      <c r="I25" s="155">
        <v>32</v>
      </c>
      <c r="J25" s="155">
        <v>377</v>
      </c>
      <c r="K25" s="154"/>
      <c r="L25" s="29">
        <v>14</v>
      </c>
      <c r="M25" s="156"/>
      <c r="N25" s="155">
        <f t="shared" si="0"/>
        <v>416</v>
      </c>
    </row>
    <row r="26" spans="1:14" s="17" customFormat="1" ht="12.75">
      <c r="A26" s="156">
        <v>1989</v>
      </c>
      <c r="B26" s="29">
        <v>7</v>
      </c>
      <c r="C26" s="29">
        <v>8</v>
      </c>
      <c r="D26" s="29">
        <v>15</v>
      </c>
      <c r="E26" s="15"/>
      <c r="F26" s="29">
        <v>137</v>
      </c>
      <c r="G26" s="154">
        <v>70</v>
      </c>
      <c r="H26" s="154">
        <v>64</v>
      </c>
      <c r="I26" s="155">
        <v>34</v>
      </c>
      <c r="J26" s="155">
        <v>305</v>
      </c>
      <c r="K26" s="154"/>
      <c r="L26" s="29">
        <v>6</v>
      </c>
      <c r="M26" s="156"/>
      <c r="N26" s="155">
        <f t="shared" si="0"/>
        <v>326</v>
      </c>
    </row>
    <row r="27" spans="1:14" s="17" customFormat="1" ht="12.75">
      <c r="A27" s="156">
        <v>1988</v>
      </c>
      <c r="B27" s="29">
        <v>8</v>
      </c>
      <c r="C27" s="29">
        <v>7</v>
      </c>
      <c r="D27" s="29">
        <v>15</v>
      </c>
      <c r="E27" s="15"/>
      <c r="F27" s="29">
        <v>185</v>
      </c>
      <c r="G27" s="154">
        <v>75</v>
      </c>
      <c r="H27" s="154">
        <v>106</v>
      </c>
      <c r="I27" s="155">
        <v>62</v>
      </c>
      <c r="J27" s="155">
        <v>428</v>
      </c>
      <c r="K27" s="154"/>
      <c r="L27" s="29">
        <v>12</v>
      </c>
      <c r="M27" s="156"/>
      <c r="N27" s="155">
        <f t="shared" si="0"/>
        <v>455</v>
      </c>
    </row>
    <row r="28" spans="1:14" s="17" customFormat="1" ht="12.75">
      <c r="A28" s="156">
        <v>1987</v>
      </c>
      <c r="B28" s="29">
        <v>10</v>
      </c>
      <c r="C28" s="29">
        <v>12</v>
      </c>
      <c r="D28" s="29">
        <v>22</v>
      </c>
      <c r="E28" s="15"/>
      <c r="F28" s="29">
        <v>168</v>
      </c>
      <c r="G28" s="154">
        <v>53</v>
      </c>
      <c r="H28" s="154">
        <v>66</v>
      </c>
      <c r="I28" s="155">
        <v>56</v>
      </c>
      <c r="J28" s="155">
        <v>343</v>
      </c>
      <c r="K28" s="154"/>
      <c r="L28" s="29">
        <v>22</v>
      </c>
      <c r="M28" s="156"/>
      <c r="N28" s="155">
        <f t="shared" si="0"/>
        <v>387</v>
      </c>
    </row>
    <row r="29" spans="1:14" s="17" customFormat="1" ht="12.75">
      <c r="A29" s="156">
        <v>1986</v>
      </c>
      <c r="B29" s="29">
        <v>6</v>
      </c>
      <c r="C29" s="29">
        <v>9</v>
      </c>
      <c r="D29" s="29">
        <v>15</v>
      </c>
      <c r="E29" s="15"/>
      <c r="F29" s="29">
        <v>151</v>
      </c>
      <c r="G29" s="154">
        <v>74</v>
      </c>
      <c r="H29" s="154">
        <v>17</v>
      </c>
      <c r="I29" s="155">
        <v>163</v>
      </c>
      <c r="J29" s="155">
        <v>405</v>
      </c>
      <c r="K29" s="154"/>
      <c r="L29" s="29">
        <v>13</v>
      </c>
      <c r="M29" s="156"/>
      <c r="N29" s="155">
        <f t="shared" si="0"/>
        <v>433</v>
      </c>
    </row>
    <row r="30" spans="1:14" s="17" customFormat="1" ht="12.75">
      <c r="A30" s="156">
        <v>1985</v>
      </c>
      <c r="B30" s="29">
        <v>4</v>
      </c>
      <c r="C30" s="29">
        <v>11</v>
      </c>
      <c r="D30" s="29">
        <v>15</v>
      </c>
      <c r="E30" s="15"/>
      <c r="F30" s="29">
        <v>210</v>
      </c>
      <c r="G30" s="154">
        <v>53</v>
      </c>
      <c r="H30" s="154">
        <v>53</v>
      </c>
      <c r="I30" s="155">
        <v>92</v>
      </c>
      <c r="J30" s="155">
        <v>408</v>
      </c>
      <c r="K30" s="154"/>
      <c r="L30" s="29">
        <v>11</v>
      </c>
      <c r="M30" s="156"/>
      <c r="N30" s="155">
        <f t="shared" si="0"/>
        <v>434</v>
      </c>
    </row>
    <row r="31" spans="1:14" s="17" customFormat="1" ht="12.75">
      <c r="A31" s="156">
        <v>1984</v>
      </c>
      <c r="B31" s="29">
        <v>14</v>
      </c>
      <c r="C31" s="29">
        <v>5</v>
      </c>
      <c r="D31" s="29">
        <v>19</v>
      </c>
      <c r="E31" s="15"/>
      <c r="F31" s="29">
        <v>210</v>
      </c>
      <c r="G31" s="154">
        <v>81</v>
      </c>
      <c r="H31" s="154">
        <v>94</v>
      </c>
      <c r="I31" s="155">
        <v>40</v>
      </c>
      <c r="J31" s="155">
        <v>425</v>
      </c>
      <c r="K31" s="154"/>
      <c r="L31" s="29">
        <v>22</v>
      </c>
      <c r="M31" s="156"/>
      <c r="N31" s="155">
        <f t="shared" si="0"/>
        <v>466</v>
      </c>
    </row>
    <row r="32" spans="1:14" s="17" customFormat="1" ht="12.75">
      <c r="A32" s="156">
        <v>1983</v>
      </c>
      <c r="B32" s="29">
        <v>9</v>
      </c>
      <c r="C32" s="29">
        <v>9</v>
      </c>
      <c r="D32" s="29">
        <v>18</v>
      </c>
      <c r="E32" s="15"/>
      <c r="F32" s="29">
        <v>300</v>
      </c>
      <c r="G32" s="154">
        <v>100</v>
      </c>
      <c r="H32" s="154">
        <v>135</v>
      </c>
      <c r="I32" s="155">
        <v>80</v>
      </c>
      <c r="J32" s="155">
        <v>615</v>
      </c>
      <c r="K32" s="154"/>
      <c r="L32" s="29">
        <v>4</v>
      </c>
      <c r="M32" s="156"/>
      <c r="N32" s="155">
        <f t="shared" si="0"/>
        <v>637</v>
      </c>
    </row>
    <row r="33" spans="1:14" s="17" customFormat="1" ht="12.75">
      <c r="A33" s="156">
        <v>1982</v>
      </c>
      <c r="B33" s="29">
        <v>10</v>
      </c>
      <c r="C33" s="29">
        <v>26</v>
      </c>
      <c r="D33" s="29">
        <v>36</v>
      </c>
      <c r="E33" s="15"/>
      <c r="F33" s="29">
        <v>300</v>
      </c>
      <c r="G33" s="154">
        <v>95</v>
      </c>
      <c r="H33" s="154">
        <v>132</v>
      </c>
      <c r="I33" s="155">
        <v>117</v>
      </c>
      <c r="J33" s="155">
        <v>644</v>
      </c>
      <c r="K33" s="154"/>
      <c r="L33" s="29">
        <v>12</v>
      </c>
      <c r="M33" s="156"/>
      <c r="N33" s="155">
        <f t="shared" si="0"/>
        <v>692</v>
      </c>
    </row>
    <row r="34" spans="1:14" s="17" customFormat="1" ht="12.75">
      <c r="A34" s="156">
        <v>1981</v>
      </c>
      <c r="B34" s="29">
        <v>7</v>
      </c>
      <c r="C34" s="29">
        <v>13</v>
      </c>
      <c r="D34" s="29">
        <v>20</v>
      </c>
      <c r="E34" s="15"/>
      <c r="F34" s="29">
        <v>310</v>
      </c>
      <c r="G34" s="154">
        <v>62</v>
      </c>
      <c r="H34" s="154">
        <v>142</v>
      </c>
      <c r="I34" s="155">
        <v>94</v>
      </c>
      <c r="J34" s="155">
        <v>608</v>
      </c>
      <c r="K34" s="154"/>
      <c r="L34" s="29">
        <v>10</v>
      </c>
      <c r="M34" s="156"/>
      <c r="N34" s="155">
        <f t="shared" si="0"/>
        <v>638</v>
      </c>
    </row>
    <row r="35" spans="1:14" s="17" customFormat="1" ht="12.75">
      <c r="A35" s="156">
        <v>1980</v>
      </c>
      <c r="B35" s="29">
        <v>10</v>
      </c>
      <c r="C35" s="29">
        <v>5</v>
      </c>
      <c r="D35" s="29">
        <v>15</v>
      </c>
      <c r="E35" s="15"/>
      <c r="F35" s="29">
        <v>187</v>
      </c>
      <c r="G35" s="154">
        <v>73</v>
      </c>
      <c r="H35" s="154">
        <v>154</v>
      </c>
      <c r="I35" s="155">
        <v>76</v>
      </c>
      <c r="J35" s="155">
        <v>490</v>
      </c>
      <c r="K35" s="154"/>
      <c r="L35" s="29">
        <v>10</v>
      </c>
      <c r="M35" s="156"/>
      <c r="N35" s="155">
        <f t="shared" si="0"/>
        <v>515</v>
      </c>
    </row>
    <row r="36" spans="1:14" s="17" customFormat="1" ht="12.75">
      <c r="A36" s="156">
        <v>1979</v>
      </c>
      <c r="B36" s="29">
        <v>3</v>
      </c>
      <c r="C36" s="29">
        <v>12</v>
      </c>
      <c r="D36" s="29">
        <v>15</v>
      </c>
      <c r="E36" s="15"/>
      <c r="F36" s="29">
        <v>325</v>
      </c>
      <c r="G36" s="154">
        <v>48</v>
      </c>
      <c r="H36" s="154">
        <v>132</v>
      </c>
      <c r="I36" s="155">
        <v>32</v>
      </c>
      <c r="J36" s="155">
        <v>537</v>
      </c>
      <c r="K36" s="154"/>
      <c r="L36" s="29">
        <v>40</v>
      </c>
      <c r="M36" s="156"/>
      <c r="N36" s="155">
        <f t="shared" si="0"/>
        <v>592</v>
      </c>
    </row>
    <row r="37" spans="1:14" s="17" customFormat="1" ht="12.75">
      <c r="A37" s="156">
        <v>1978</v>
      </c>
      <c r="B37" s="29">
        <v>25</v>
      </c>
      <c r="C37" s="29">
        <v>7</v>
      </c>
      <c r="D37" s="29">
        <v>32</v>
      </c>
      <c r="E37" s="15"/>
      <c r="F37" s="29">
        <v>138</v>
      </c>
      <c r="G37" s="154">
        <v>19</v>
      </c>
      <c r="H37" s="154">
        <v>134</v>
      </c>
      <c r="I37" s="155">
        <v>2</v>
      </c>
      <c r="J37" s="155">
        <v>293</v>
      </c>
      <c r="K37" s="154"/>
      <c r="L37" s="29">
        <v>3</v>
      </c>
      <c r="M37" s="156"/>
      <c r="N37" s="155">
        <f aca="true" t="shared" si="1" ref="N37:N67">D37+J37+L37</f>
        <v>328</v>
      </c>
    </row>
    <row r="38" spans="1:14" s="17" customFormat="1" ht="12.75">
      <c r="A38" s="156">
        <v>1977</v>
      </c>
      <c r="B38" s="29">
        <v>3</v>
      </c>
      <c r="C38" s="29">
        <v>9</v>
      </c>
      <c r="D38" s="29">
        <v>12</v>
      </c>
      <c r="E38" s="15"/>
      <c r="F38" s="29">
        <v>218</v>
      </c>
      <c r="G38" s="154">
        <v>57</v>
      </c>
      <c r="H38" s="154">
        <v>152</v>
      </c>
      <c r="I38" s="155">
        <v>26</v>
      </c>
      <c r="J38" s="155">
        <v>453</v>
      </c>
      <c r="K38" s="154"/>
      <c r="L38" s="29">
        <v>10</v>
      </c>
      <c r="M38" s="156"/>
      <c r="N38" s="155">
        <f t="shared" si="1"/>
        <v>475</v>
      </c>
    </row>
    <row r="39" spans="1:14" s="17" customFormat="1" ht="12.75">
      <c r="A39" s="156">
        <v>1976</v>
      </c>
      <c r="B39" s="29">
        <v>23</v>
      </c>
      <c r="C39" s="29">
        <v>9</v>
      </c>
      <c r="D39" s="29">
        <v>32</v>
      </c>
      <c r="E39" s="15"/>
      <c r="F39" s="29">
        <v>130</v>
      </c>
      <c r="G39" s="154">
        <v>61</v>
      </c>
      <c r="H39" s="154">
        <v>93</v>
      </c>
      <c r="I39" s="155">
        <v>51</v>
      </c>
      <c r="J39" s="155">
        <v>335</v>
      </c>
      <c r="K39" s="154"/>
      <c r="L39" s="29">
        <v>10</v>
      </c>
      <c r="M39" s="156"/>
      <c r="N39" s="155">
        <f t="shared" si="1"/>
        <v>377</v>
      </c>
    </row>
    <row r="40" spans="1:14" s="17" customFormat="1" ht="12.75">
      <c r="A40" s="156">
        <v>1975</v>
      </c>
      <c r="B40" s="29">
        <v>20</v>
      </c>
      <c r="C40" s="29">
        <v>3</v>
      </c>
      <c r="D40" s="29">
        <v>23</v>
      </c>
      <c r="E40" s="15"/>
      <c r="F40" s="29">
        <v>50</v>
      </c>
      <c r="G40" s="154">
        <v>34</v>
      </c>
      <c r="H40" s="154">
        <v>221</v>
      </c>
      <c r="I40" s="155">
        <v>100</v>
      </c>
      <c r="J40" s="155">
        <v>405</v>
      </c>
      <c r="K40" s="154"/>
      <c r="L40" s="29">
        <v>16</v>
      </c>
      <c r="M40" s="156"/>
      <c r="N40" s="155">
        <f t="shared" si="1"/>
        <v>444</v>
      </c>
    </row>
    <row r="41" spans="1:14" s="17" customFormat="1" ht="12.75">
      <c r="A41" s="156">
        <v>1974</v>
      </c>
      <c r="B41" s="29"/>
      <c r="C41" s="29"/>
      <c r="D41" s="29"/>
      <c r="E41" s="15"/>
      <c r="F41" s="29">
        <v>120</v>
      </c>
      <c r="G41" s="154">
        <v>65</v>
      </c>
      <c r="H41" s="154">
        <v>80</v>
      </c>
      <c r="I41" s="155">
        <v>92</v>
      </c>
      <c r="J41" s="155">
        <v>357</v>
      </c>
      <c r="K41" s="154"/>
      <c r="L41" s="29">
        <v>4</v>
      </c>
      <c r="M41" s="156"/>
      <c r="N41" s="155">
        <f t="shared" si="1"/>
        <v>361</v>
      </c>
    </row>
    <row r="42" spans="1:14" s="17" customFormat="1" ht="12.75">
      <c r="A42" s="156">
        <v>1973</v>
      </c>
      <c r="B42" s="29">
        <v>10</v>
      </c>
      <c r="C42" s="29">
        <v>6</v>
      </c>
      <c r="D42" s="29">
        <v>16</v>
      </c>
      <c r="E42" s="15"/>
      <c r="F42" s="29">
        <v>30</v>
      </c>
      <c r="G42" s="154">
        <v>109</v>
      </c>
      <c r="H42" s="154">
        <v>105</v>
      </c>
      <c r="I42" s="154"/>
      <c r="J42" s="155">
        <v>244</v>
      </c>
      <c r="K42" s="154"/>
      <c r="L42" s="29">
        <v>8</v>
      </c>
      <c r="M42" s="156"/>
      <c r="N42" s="155">
        <f t="shared" si="1"/>
        <v>268</v>
      </c>
    </row>
    <row r="43" spans="1:14" s="17" customFormat="1" ht="12.75">
      <c r="A43" s="156">
        <v>1972</v>
      </c>
      <c r="B43" s="29"/>
      <c r="C43" s="29">
        <v>8</v>
      </c>
      <c r="D43" s="29">
        <v>8</v>
      </c>
      <c r="E43" s="15"/>
      <c r="F43" s="29"/>
      <c r="G43" s="154">
        <v>74</v>
      </c>
      <c r="H43" s="154">
        <v>4</v>
      </c>
      <c r="I43" s="154"/>
      <c r="J43" s="155">
        <v>78</v>
      </c>
      <c r="K43" s="154"/>
      <c r="L43" s="29"/>
      <c r="M43" s="156"/>
      <c r="N43" s="155">
        <f t="shared" si="1"/>
        <v>86</v>
      </c>
    </row>
    <row r="44" spans="1:14" s="17" customFormat="1" ht="12.75">
      <c r="A44" s="156">
        <v>1971</v>
      </c>
      <c r="B44" s="29">
        <v>12</v>
      </c>
      <c r="C44" s="29">
        <v>11</v>
      </c>
      <c r="D44" s="29">
        <v>23</v>
      </c>
      <c r="E44" s="15"/>
      <c r="F44" s="29"/>
      <c r="G44" s="154">
        <v>4</v>
      </c>
      <c r="H44" s="154">
        <v>21</v>
      </c>
      <c r="I44" s="154"/>
      <c r="J44" s="155">
        <v>25</v>
      </c>
      <c r="K44" s="154"/>
      <c r="L44" s="29"/>
      <c r="M44" s="156"/>
      <c r="N44" s="155">
        <f t="shared" si="1"/>
        <v>48</v>
      </c>
    </row>
    <row r="45" spans="1:24" s="17" customFormat="1" ht="12.75">
      <c r="A45" s="156">
        <v>1970</v>
      </c>
      <c r="B45" s="29">
        <v>17</v>
      </c>
      <c r="C45" s="29"/>
      <c r="D45" s="29">
        <v>17</v>
      </c>
      <c r="E45" s="15"/>
      <c r="F45" s="29"/>
      <c r="G45" s="154"/>
      <c r="H45" s="154">
        <v>14</v>
      </c>
      <c r="I45" s="154"/>
      <c r="J45" s="155">
        <v>14</v>
      </c>
      <c r="K45" s="154"/>
      <c r="L45" s="29"/>
      <c r="M45" s="156"/>
      <c r="N45" s="155">
        <f t="shared" si="1"/>
        <v>31</v>
      </c>
      <c r="O45" s="15"/>
      <c r="P45" s="26"/>
      <c r="Q45" s="18"/>
      <c r="R45" s="32"/>
      <c r="S45" s="25"/>
      <c r="T45" s="25"/>
      <c r="U45" s="18"/>
      <c r="V45" s="26"/>
      <c r="W45" s="15"/>
      <c r="X45" s="25"/>
    </row>
    <row r="46" spans="1:24" s="17" customFormat="1" ht="12.75">
      <c r="A46" s="156">
        <v>1969</v>
      </c>
      <c r="B46" s="29">
        <v>7</v>
      </c>
      <c r="C46" s="29">
        <v>6</v>
      </c>
      <c r="D46" s="29">
        <v>13</v>
      </c>
      <c r="E46" s="15"/>
      <c r="F46" s="29">
        <v>200</v>
      </c>
      <c r="G46" s="154"/>
      <c r="H46" s="154">
        <v>11</v>
      </c>
      <c r="I46" s="154"/>
      <c r="J46" s="155">
        <v>211</v>
      </c>
      <c r="K46" s="154"/>
      <c r="L46" s="29"/>
      <c r="M46" s="156"/>
      <c r="N46" s="155">
        <f t="shared" si="1"/>
        <v>224</v>
      </c>
      <c r="O46" s="15"/>
      <c r="P46" s="26"/>
      <c r="Q46" s="18"/>
      <c r="R46" s="18"/>
      <c r="S46" s="25"/>
      <c r="T46" s="25"/>
      <c r="U46" s="18"/>
      <c r="V46" s="26"/>
      <c r="W46" s="15"/>
      <c r="X46" s="25"/>
    </row>
    <row r="47" spans="1:24" s="17" customFormat="1" ht="12.75">
      <c r="A47" s="156">
        <v>1968</v>
      </c>
      <c r="B47" s="29">
        <v>15</v>
      </c>
      <c r="C47" s="29">
        <v>5</v>
      </c>
      <c r="D47" s="29">
        <v>20</v>
      </c>
      <c r="E47" s="15"/>
      <c r="F47" s="29">
        <v>150</v>
      </c>
      <c r="G47" s="154">
        <v>2</v>
      </c>
      <c r="H47" s="154"/>
      <c r="I47" s="154"/>
      <c r="J47" s="155">
        <v>152</v>
      </c>
      <c r="K47" s="154"/>
      <c r="L47" s="29"/>
      <c r="M47" s="156"/>
      <c r="N47" s="155">
        <f t="shared" si="1"/>
        <v>172</v>
      </c>
      <c r="O47" s="15"/>
      <c r="P47" s="26"/>
      <c r="Q47" s="18"/>
      <c r="R47" s="18"/>
      <c r="S47" s="25"/>
      <c r="T47" s="25"/>
      <c r="U47" s="18"/>
      <c r="V47" s="26"/>
      <c r="W47" s="15"/>
      <c r="X47" s="25"/>
    </row>
    <row r="48" spans="1:24" s="17" customFormat="1" ht="12.75">
      <c r="A48" s="156">
        <v>1967</v>
      </c>
      <c r="B48" s="29">
        <v>19</v>
      </c>
      <c r="C48" s="29">
        <v>15</v>
      </c>
      <c r="D48" s="29">
        <v>34</v>
      </c>
      <c r="E48" s="15"/>
      <c r="F48" s="29"/>
      <c r="G48" s="154">
        <v>201</v>
      </c>
      <c r="H48" s="154">
        <v>32</v>
      </c>
      <c r="I48" s="154"/>
      <c r="J48" s="155">
        <v>233</v>
      </c>
      <c r="K48" s="154"/>
      <c r="L48" s="29"/>
      <c r="M48" s="156"/>
      <c r="N48" s="155">
        <f t="shared" si="1"/>
        <v>267</v>
      </c>
      <c r="O48" s="15"/>
      <c r="P48" s="26"/>
      <c r="Q48" s="18"/>
      <c r="R48" s="18"/>
      <c r="S48" s="25"/>
      <c r="T48" s="25"/>
      <c r="U48" s="18"/>
      <c r="V48" s="26"/>
      <c r="W48" s="15"/>
      <c r="X48" s="25"/>
    </row>
    <row r="49" spans="1:24" s="17" customFormat="1" ht="12.75">
      <c r="A49" s="156">
        <v>1966</v>
      </c>
      <c r="B49" s="29">
        <v>35</v>
      </c>
      <c r="C49" s="29">
        <v>15</v>
      </c>
      <c r="D49" s="29">
        <v>50</v>
      </c>
      <c r="E49" s="15"/>
      <c r="F49" s="29">
        <v>100</v>
      </c>
      <c r="G49" s="154">
        <v>21</v>
      </c>
      <c r="H49" s="154">
        <v>181</v>
      </c>
      <c r="I49" s="154"/>
      <c r="J49" s="155">
        <v>302</v>
      </c>
      <c r="K49" s="154"/>
      <c r="L49" s="29"/>
      <c r="M49" s="156"/>
      <c r="N49" s="155">
        <f t="shared" si="1"/>
        <v>352</v>
      </c>
      <c r="O49" s="15"/>
      <c r="P49" s="26"/>
      <c r="Q49" s="18"/>
      <c r="R49" s="18"/>
      <c r="S49" s="25"/>
      <c r="T49" s="25"/>
      <c r="U49" s="18"/>
      <c r="V49" s="26"/>
      <c r="W49" s="15"/>
      <c r="X49" s="25"/>
    </row>
    <row r="50" spans="1:24" s="17" customFormat="1" ht="12.75">
      <c r="A50" s="156">
        <v>1965</v>
      </c>
      <c r="B50" s="29">
        <v>30</v>
      </c>
      <c r="C50" s="29">
        <v>17</v>
      </c>
      <c r="D50" s="29">
        <v>47</v>
      </c>
      <c r="E50" s="15"/>
      <c r="F50" s="29">
        <v>550</v>
      </c>
      <c r="G50" s="154">
        <v>2</v>
      </c>
      <c r="H50" s="154">
        <v>39</v>
      </c>
      <c r="I50" s="154"/>
      <c r="J50" s="155">
        <v>591</v>
      </c>
      <c r="K50" s="154"/>
      <c r="L50" s="29"/>
      <c r="M50" s="156"/>
      <c r="N50" s="155">
        <f t="shared" si="1"/>
        <v>638</v>
      </c>
      <c r="O50" s="15"/>
      <c r="P50" s="26"/>
      <c r="Q50" s="18"/>
      <c r="R50" s="18"/>
      <c r="S50" s="25"/>
      <c r="T50" s="25"/>
      <c r="U50" s="18"/>
      <c r="V50" s="26"/>
      <c r="W50" s="15"/>
      <c r="X50" s="25"/>
    </row>
    <row r="51" spans="1:24" s="17" customFormat="1" ht="12.75">
      <c r="A51" s="156">
        <v>1964</v>
      </c>
      <c r="B51" s="29">
        <v>31</v>
      </c>
      <c r="C51" s="29">
        <v>21</v>
      </c>
      <c r="D51" s="29">
        <v>52</v>
      </c>
      <c r="E51" s="15"/>
      <c r="F51" s="29">
        <v>104</v>
      </c>
      <c r="G51" s="154">
        <v>127</v>
      </c>
      <c r="H51" s="154">
        <v>69</v>
      </c>
      <c r="I51" s="154">
        <v>30</v>
      </c>
      <c r="J51" s="155">
        <v>330</v>
      </c>
      <c r="K51" s="154"/>
      <c r="L51" s="29"/>
      <c r="M51" s="156"/>
      <c r="N51" s="155">
        <f t="shared" si="1"/>
        <v>382</v>
      </c>
      <c r="O51" s="15"/>
      <c r="P51" s="26"/>
      <c r="Q51" s="18"/>
      <c r="R51" s="18"/>
      <c r="S51" s="25"/>
      <c r="T51" s="25"/>
      <c r="U51" s="18"/>
      <c r="V51" s="26"/>
      <c r="W51" s="15"/>
      <c r="X51" s="25"/>
    </row>
    <row r="52" spans="1:24" s="17" customFormat="1" ht="12.75">
      <c r="A52" s="156">
        <v>1963</v>
      </c>
      <c r="B52" s="29">
        <v>19</v>
      </c>
      <c r="C52" s="29">
        <v>28</v>
      </c>
      <c r="D52" s="29">
        <v>47</v>
      </c>
      <c r="E52" s="15"/>
      <c r="F52" s="29"/>
      <c r="G52" s="154"/>
      <c r="H52" s="154">
        <v>58</v>
      </c>
      <c r="I52" s="154">
        <v>30</v>
      </c>
      <c r="J52" s="155">
        <v>88</v>
      </c>
      <c r="K52" s="154"/>
      <c r="L52" s="29"/>
      <c r="M52" s="156"/>
      <c r="N52" s="155">
        <f t="shared" si="1"/>
        <v>135</v>
      </c>
      <c r="O52" s="15"/>
      <c r="P52" s="26"/>
      <c r="Q52" s="18"/>
      <c r="R52" s="18"/>
      <c r="S52" s="25"/>
      <c r="T52" s="25"/>
      <c r="U52" s="18"/>
      <c r="V52" s="26"/>
      <c r="W52" s="15"/>
      <c r="X52" s="25"/>
    </row>
    <row r="53" spans="1:24" s="17" customFormat="1" ht="12.75">
      <c r="A53" s="156">
        <v>1962</v>
      </c>
      <c r="B53" s="29">
        <v>41</v>
      </c>
      <c r="C53" s="29">
        <v>22</v>
      </c>
      <c r="D53" s="29">
        <v>63</v>
      </c>
      <c r="E53" s="15"/>
      <c r="F53" s="29">
        <v>700</v>
      </c>
      <c r="G53" s="154">
        <v>18</v>
      </c>
      <c r="H53" s="154">
        <v>47</v>
      </c>
      <c r="I53" s="154">
        <v>30</v>
      </c>
      <c r="J53" s="155">
        <v>795</v>
      </c>
      <c r="K53" s="154"/>
      <c r="L53" s="29"/>
      <c r="M53" s="156"/>
      <c r="N53" s="155">
        <f t="shared" si="1"/>
        <v>858</v>
      </c>
      <c r="O53" s="15"/>
      <c r="P53" s="26"/>
      <c r="Q53" s="18"/>
      <c r="R53" s="18"/>
      <c r="S53" s="25"/>
      <c r="T53" s="25"/>
      <c r="U53" s="18"/>
      <c r="V53" s="26"/>
      <c r="W53" s="15"/>
      <c r="X53" s="25"/>
    </row>
    <row r="54" spans="1:24" s="17" customFormat="1" ht="12.75">
      <c r="A54" s="156">
        <v>1961</v>
      </c>
      <c r="B54" s="29">
        <v>60</v>
      </c>
      <c r="C54" s="29">
        <v>24</v>
      </c>
      <c r="D54" s="29">
        <v>84</v>
      </c>
      <c r="E54" s="15"/>
      <c r="F54" s="29">
        <v>58</v>
      </c>
      <c r="G54" s="154">
        <v>209</v>
      </c>
      <c r="H54" s="154">
        <v>31</v>
      </c>
      <c r="I54" s="154"/>
      <c r="J54" s="155">
        <v>298</v>
      </c>
      <c r="K54" s="154"/>
      <c r="L54" s="29"/>
      <c r="M54" s="156"/>
      <c r="N54" s="157">
        <f t="shared" si="1"/>
        <v>382</v>
      </c>
      <c r="O54" s="15"/>
      <c r="P54" s="26"/>
      <c r="Q54" s="18"/>
      <c r="R54" s="18"/>
      <c r="S54" s="25"/>
      <c r="T54" s="25"/>
      <c r="U54" s="18"/>
      <c r="V54" s="26"/>
      <c r="W54" s="15"/>
      <c r="X54" s="25"/>
    </row>
    <row r="55" spans="1:24" s="17" customFormat="1" ht="12.75">
      <c r="A55" s="156">
        <v>1960</v>
      </c>
      <c r="B55" s="29">
        <v>38</v>
      </c>
      <c r="C55" s="29">
        <v>21</v>
      </c>
      <c r="D55" s="29">
        <v>59</v>
      </c>
      <c r="E55" s="15"/>
      <c r="F55" s="29">
        <v>31</v>
      </c>
      <c r="G55" s="154">
        <v>212</v>
      </c>
      <c r="H55" s="154">
        <v>20</v>
      </c>
      <c r="I55" s="154"/>
      <c r="J55" s="155">
        <v>263</v>
      </c>
      <c r="K55" s="154"/>
      <c r="L55" s="29"/>
      <c r="M55" s="156"/>
      <c r="N55" s="155">
        <f t="shared" si="1"/>
        <v>322</v>
      </c>
      <c r="O55" s="15"/>
      <c r="P55" s="26"/>
      <c r="Q55" s="18"/>
      <c r="R55" s="18"/>
      <c r="S55" s="25"/>
      <c r="T55" s="25"/>
      <c r="U55" s="18"/>
      <c r="V55" s="26"/>
      <c r="W55" s="15"/>
      <c r="X55" s="25"/>
    </row>
    <row r="56" spans="1:24" s="17" customFormat="1" ht="12.75">
      <c r="A56" s="156">
        <v>1959</v>
      </c>
      <c r="B56" s="29">
        <v>50</v>
      </c>
      <c r="C56" s="29">
        <v>33</v>
      </c>
      <c r="D56" s="29">
        <v>83</v>
      </c>
      <c r="E56" s="15"/>
      <c r="F56" s="29">
        <v>195</v>
      </c>
      <c r="G56" s="154">
        <v>113</v>
      </c>
      <c r="H56" s="154">
        <v>96</v>
      </c>
      <c r="I56" s="154"/>
      <c r="J56" s="155">
        <v>404</v>
      </c>
      <c r="K56" s="154"/>
      <c r="L56" s="29"/>
      <c r="M56" s="156"/>
      <c r="N56" s="155">
        <f t="shared" si="1"/>
        <v>487</v>
      </c>
      <c r="O56" s="15"/>
      <c r="P56" s="26"/>
      <c r="Q56" s="18"/>
      <c r="R56" s="18"/>
      <c r="S56" s="25"/>
      <c r="T56" s="25"/>
      <c r="U56" s="18"/>
      <c r="V56" s="26"/>
      <c r="W56" s="15"/>
      <c r="X56" s="25"/>
    </row>
    <row r="57" spans="1:24" s="17" customFormat="1" ht="12.75">
      <c r="A57" s="156">
        <v>1958</v>
      </c>
      <c r="B57" s="29">
        <v>46</v>
      </c>
      <c r="C57" s="29">
        <v>95</v>
      </c>
      <c r="D57" s="29">
        <v>141</v>
      </c>
      <c r="E57" s="15"/>
      <c r="F57" s="29">
        <v>267</v>
      </c>
      <c r="G57" s="154">
        <v>237</v>
      </c>
      <c r="H57" s="154">
        <v>167</v>
      </c>
      <c r="I57" s="154"/>
      <c r="J57" s="155">
        <v>671</v>
      </c>
      <c r="K57" s="154"/>
      <c r="L57" s="29"/>
      <c r="M57" s="156"/>
      <c r="N57" s="155">
        <f t="shared" si="1"/>
        <v>812</v>
      </c>
      <c r="O57" s="15"/>
      <c r="P57" s="26"/>
      <c r="Q57" s="18"/>
      <c r="R57" s="18"/>
      <c r="S57" s="25"/>
      <c r="T57" s="25"/>
      <c r="U57" s="18"/>
      <c r="V57" s="26"/>
      <c r="W57" s="15"/>
      <c r="X57" s="25"/>
    </row>
    <row r="58" spans="1:24" s="17" customFormat="1" ht="12.75">
      <c r="A58" s="156">
        <v>1957</v>
      </c>
      <c r="B58" s="29">
        <v>57</v>
      </c>
      <c r="C58" s="29">
        <v>50</v>
      </c>
      <c r="D58" s="29">
        <v>107</v>
      </c>
      <c r="E58" s="15"/>
      <c r="F58" s="29">
        <v>79</v>
      </c>
      <c r="G58" s="154">
        <v>148</v>
      </c>
      <c r="H58" s="154">
        <v>143</v>
      </c>
      <c r="I58" s="154"/>
      <c r="J58" s="155">
        <v>370</v>
      </c>
      <c r="K58" s="154"/>
      <c r="L58" s="29"/>
      <c r="M58" s="156"/>
      <c r="N58" s="155">
        <f t="shared" si="1"/>
        <v>477</v>
      </c>
      <c r="O58" s="15"/>
      <c r="P58" s="26"/>
      <c r="Q58" s="18"/>
      <c r="R58" s="18"/>
      <c r="S58" s="25"/>
      <c r="T58" s="25"/>
      <c r="U58" s="18"/>
      <c r="V58" s="26"/>
      <c r="W58" s="15"/>
      <c r="X58" s="25"/>
    </row>
    <row r="59" spans="1:24" s="17" customFormat="1" ht="12.75">
      <c r="A59" s="156">
        <v>1956</v>
      </c>
      <c r="B59" s="29">
        <v>61</v>
      </c>
      <c r="C59" s="29">
        <v>13</v>
      </c>
      <c r="D59" s="29">
        <v>74</v>
      </c>
      <c r="E59" s="15"/>
      <c r="F59" s="29">
        <v>198</v>
      </c>
      <c r="G59" s="154">
        <v>77</v>
      </c>
      <c r="H59" s="154">
        <v>190</v>
      </c>
      <c r="I59" s="155">
        <v>20</v>
      </c>
      <c r="J59" s="155">
        <v>485</v>
      </c>
      <c r="K59" s="154"/>
      <c r="L59" s="29"/>
      <c r="M59" s="156"/>
      <c r="N59" s="155">
        <f t="shared" si="1"/>
        <v>559</v>
      </c>
      <c r="O59" s="15"/>
      <c r="P59" s="26"/>
      <c r="Q59" s="18"/>
      <c r="R59" s="18"/>
      <c r="S59" s="25"/>
      <c r="T59" s="25"/>
      <c r="U59" s="18"/>
      <c r="V59" s="26"/>
      <c r="W59" s="15"/>
      <c r="X59" s="25"/>
    </row>
    <row r="60" spans="1:24" s="17" customFormat="1" ht="12.75">
      <c r="A60" s="156">
        <v>1955</v>
      </c>
      <c r="B60" s="29">
        <v>81</v>
      </c>
      <c r="C60" s="29">
        <v>35</v>
      </c>
      <c r="D60" s="29">
        <v>116</v>
      </c>
      <c r="E60" s="15"/>
      <c r="F60" s="29"/>
      <c r="G60" s="154">
        <v>185</v>
      </c>
      <c r="H60" s="154">
        <v>171</v>
      </c>
      <c r="I60" s="154">
        <v>69</v>
      </c>
      <c r="J60" s="155">
        <v>425</v>
      </c>
      <c r="K60" s="154"/>
      <c r="L60" s="29">
        <v>60</v>
      </c>
      <c r="M60" s="156"/>
      <c r="N60" s="155">
        <f t="shared" si="1"/>
        <v>601</v>
      </c>
      <c r="O60" s="15"/>
      <c r="P60" s="26"/>
      <c r="Q60" s="18"/>
      <c r="R60" s="18"/>
      <c r="S60" s="25"/>
      <c r="T60" s="25"/>
      <c r="U60" s="18"/>
      <c r="V60" s="26"/>
      <c r="W60" s="15"/>
      <c r="X60" s="25"/>
    </row>
    <row r="61" spans="1:24" s="17" customFormat="1" ht="12.75">
      <c r="A61" s="156">
        <v>1954</v>
      </c>
      <c r="B61" s="29">
        <v>48</v>
      </c>
      <c r="C61" s="29">
        <v>47</v>
      </c>
      <c r="D61" s="29">
        <v>95</v>
      </c>
      <c r="E61" s="15"/>
      <c r="F61" s="29">
        <v>425</v>
      </c>
      <c r="G61" s="154">
        <v>234</v>
      </c>
      <c r="H61" s="154">
        <v>200</v>
      </c>
      <c r="I61" s="154">
        <v>80</v>
      </c>
      <c r="J61" s="155">
        <v>939</v>
      </c>
      <c r="K61" s="154"/>
      <c r="L61" s="29">
        <v>60</v>
      </c>
      <c r="M61" s="156"/>
      <c r="N61" s="155">
        <f t="shared" si="1"/>
        <v>1094</v>
      </c>
      <c r="O61" s="15"/>
      <c r="P61" s="26"/>
      <c r="Q61" s="18"/>
      <c r="R61" s="18"/>
      <c r="S61" s="25"/>
      <c r="T61" s="25"/>
      <c r="U61" s="18"/>
      <c r="V61" s="26"/>
      <c r="W61" s="15"/>
      <c r="X61" s="25"/>
    </row>
    <row r="62" spans="1:24" s="17" customFormat="1" ht="12.75">
      <c r="A62" s="156">
        <v>1953</v>
      </c>
      <c r="B62" s="29">
        <v>26</v>
      </c>
      <c r="C62" s="29">
        <v>41</v>
      </c>
      <c r="D62" s="29">
        <v>67</v>
      </c>
      <c r="E62" s="15"/>
      <c r="F62" s="29">
        <v>425</v>
      </c>
      <c r="G62" s="154">
        <v>265</v>
      </c>
      <c r="H62" s="154">
        <v>212</v>
      </c>
      <c r="I62" s="154">
        <v>158</v>
      </c>
      <c r="J62" s="155">
        <v>1060</v>
      </c>
      <c r="K62" s="154"/>
      <c r="L62" s="29">
        <v>60</v>
      </c>
      <c r="M62" s="156"/>
      <c r="N62" s="155">
        <f t="shared" si="1"/>
        <v>1187</v>
      </c>
      <c r="O62" s="15"/>
      <c r="P62" s="26"/>
      <c r="Q62" s="18"/>
      <c r="R62" s="18"/>
      <c r="S62" s="25"/>
      <c r="T62" s="25"/>
      <c r="U62" s="18"/>
      <c r="V62" s="26"/>
      <c r="W62" s="15"/>
      <c r="X62" s="25"/>
    </row>
    <row r="63" spans="1:24" s="17" customFormat="1" ht="12.75">
      <c r="A63" s="156">
        <v>1952</v>
      </c>
      <c r="B63" s="29">
        <v>26</v>
      </c>
      <c r="C63" s="29">
        <v>15</v>
      </c>
      <c r="D63" s="29">
        <v>41</v>
      </c>
      <c r="E63" s="15"/>
      <c r="F63" s="29">
        <v>425</v>
      </c>
      <c r="G63" s="154">
        <v>287</v>
      </c>
      <c r="H63" s="154">
        <v>162</v>
      </c>
      <c r="I63" s="154">
        <v>30</v>
      </c>
      <c r="J63" s="155">
        <v>904</v>
      </c>
      <c r="K63" s="154"/>
      <c r="L63" s="29">
        <v>60</v>
      </c>
      <c r="M63" s="156"/>
      <c r="N63" s="155">
        <f t="shared" si="1"/>
        <v>1005</v>
      </c>
      <c r="O63" s="15"/>
      <c r="P63" s="26"/>
      <c r="Q63" s="18"/>
      <c r="R63" s="18"/>
      <c r="S63" s="25"/>
      <c r="T63" s="25"/>
      <c r="U63" s="18"/>
      <c r="V63" s="26"/>
      <c r="W63" s="15"/>
      <c r="X63" s="25"/>
    </row>
    <row r="64" spans="1:24" s="17" customFormat="1" ht="12.75">
      <c r="A64" s="156">
        <v>1951</v>
      </c>
      <c r="B64" s="29"/>
      <c r="C64" s="29"/>
      <c r="D64" s="29"/>
      <c r="E64" s="15"/>
      <c r="F64" s="29"/>
      <c r="G64" s="154">
        <v>229</v>
      </c>
      <c r="H64" s="154">
        <v>50</v>
      </c>
      <c r="I64" s="154">
        <v>30</v>
      </c>
      <c r="J64" s="155">
        <v>309</v>
      </c>
      <c r="K64" s="154"/>
      <c r="L64" s="29"/>
      <c r="M64" s="156"/>
      <c r="N64" s="155">
        <f t="shared" si="1"/>
        <v>309</v>
      </c>
      <c r="O64" s="15"/>
      <c r="P64" s="26"/>
      <c r="Q64" s="18"/>
      <c r="R64" s="18"/>
      <c r="S64" s="25"/>
      <c r="T64" s="25"/>
      <c r="U64" s="18"/>
      <c r="V64" s="26"/>
      <c r="W64" s="15"/>
      <c r="X64" s="25"/>
    </row>
    <row r="65" spans="1:24" s="17" customFormat="1" ht="12.75">
      <c r="A65" s="156">
        <v>1950</v>
      </c>
      <c r="B65" s="29">
        <v>10</v>
      </c>
      <c r="C65" s="29">
        <v>10</v>
      </c>
      <c r="D65" s="29">
        <v>20</v>
      </c>
      <c r="E65" s="15"/>
      <c r="F65" s="29"/>
      <c r="G65" s="154">
        <v>101</v>
      </c>
      <c r="H65" s="154">
        <v>50</v>
      </c>
      <c r="I65" s="155">
        <v>32</v>
      </c>
      <c r="J65" s="155">
        <v>183</v>
      </c>
      <c r="K65" s="154"/>
      <c r="L65" s="29"/>
      <c r="M65" s="156"/>
      <c r="N65" s="155">
        <f t="shared" si="1"/>
        <v>203</v>
      </c>
      <c r="O65" s="15"/>
      <c r="P65" s="26"/>
      <c r="Q65" s="18"/>
      <c r="R65" s="18"/>
      <c r="S65" s="25"/>
      <c r="T65" s="25"/>
      <c r="U65" s="18"/>
      <c r="V65" s="26"/>
      <c r="W65" s="15"/>
      <c r="X65" s="25"/>
    </row>
    <row r="66" spans="1:24" s="17" customFormat="1" ht="12.75">
      <c r="A66" s="156">
        <v>1949</v>
      </c>
      <c r="B66" s="29">
        <v>10</v>
      </c>
      <c r="C66" s="29">
        <v>10</v>
      </c>
      <c r="D66" s="29">
        <v>20</v>
      </c>
      <c r="E66" s="15"/>
      <c r="F66" s="29">
        <v>5</v>
      </c>
      <c r="G66" s="154"/>
      <c r="H66" s="154">
        <v>50</v>
      </c>
      <c r="I66" s="155">
        <v>90</v>
      </c>
      <c r="J66" s="155">
        <v>145</v>
      </c>
      <c r="K66" s="154"/>
      <c r="L66" s="29"/>
      <c r="M66" s="156"/>
      <c r="N66" s="155">
        <f t="shared" si="1"/>
        <v>165</v>
      </c>
      <c r="O66" s="15"/>
      <c r="P66" s="26"/>
      <c r="Q66" s="18"/>
      <c r="R66" s="18"/>
      <c r="S66" s="25"/>
      <c r="T66" s="25"/>
      <c r="U66" s="18"/>
      <c r="V66" s="26"/>
      <c r="W66" s="15"/>
      <c r="X66" s="25"/>
    </row>
    <row r="67" spans="1:24" s="17" customFormat="1" ht="12.75">
      <c r="A67" s="156">
        <v>1948</v>
      </c>
      <c r="B67" s="29"/>
      <c r="C67" s="29"/>
      <c r="D67" s="29"/>
      <c r="E67" s="15"/>
      <c r="F67" s="29"/>
      <c r="G67" s="154"/>
      <c r="H67" s="154">
        <v>106</v>
      </c>
      <c r="I67" s="154"/>
      <c r="J67" s="155">
        <v>106</v>
      </c>
      <c r="K67" s="154"/>
      <c r="L67" s="29"/>
      <c r="M67" s="156"/>
      <c r="N67" s="155">
        <f t="shared" si="1"/>
        <v>106</v>
      </c>
      <c r="O67" s="15"/>
      <c r="P67" s="26"/>
      <c r="Q67" s="18"/>
      <c r="R67" s="18"/>
      <c r="S67" s="25"/>
      <c r="T67" s="25"/>
      <c r="U67" s="18"/>
      <c r="V67" s="26"/>
      <c r="W67" s="15"/>
      <c r="X67" s="25"/>
    </row>
    <row r="68" spans="1:24" s="17" customFormat="1" ht="12.75">
      <c r="A68" s="156">
        <v>1947</v>
      </c>
      <c r="B68" s="29"/>
      <c r="C68" s="29"/>
      <c r="D68" s="29"/>
      <c r="E68" s="15"/>
      <c r="F68" s="29"/>
      <c r="G68" s="154"/>
      <c r="H68" s="154"/>
      <c r="I68" s="154"/>
      <c r="J68" s="155">
        <v>0</v>
      </c>
      <c r="K68" s="154"/>
      <c r="L68" s="29"/>
      <c r="M68" s="156"/>
      <c r="N68" s="154"/>
      <c r="O68" s="15"/>
      <c r="P68" s="26"/>
      <c r="Q68" s="18"/>
      <c r="R68" s="18"/>
      <c r="S68" s="25"/>
      <c r="T68" s="25"/>
      <c r="U68" s="18"/>
      <c r="V68" s="26"/>
      <c r="W68" s="15"/>
      <c r="X68" s="25"/>
    </row>
    <row r="69" spans="1:24" s="17" customFormat="1" ht="12.75">
      <c r="A69" s="156">
        <v>1946</v>
      </c>
      <c r="B69" s="29"/>
      <c r="C69" s="29"/>
      <c r="D69" s="29"/>
      <c r="E69" s="15"/>
      <c r="F69" s="29"/>
      <c r="G69" s="154">
        <v>36</v>
      </c>
      <c r="H69" s="154">
        <v>20</v>
      </c>
      <c r="I69" s="155">
        <v>22</v>
      </c>
      <c r="J69" s="155">
        <v>78</v>
      </c>
      <c r="K69" s="154"/>
      <c r="L69" s="29"/>
      <c r="M69" s="156"/>
      <c r="N69" s="155">
        <f>D69+J69+L69</f>
        <v>78</v>
      </c>
      <c r="O69" s="15"/>
      <c r="P69" s="26"/>
      <c r="Q69" s="18"/>
      <c r="R69" s="18"/>
      <c r="S69" s="25"/>
      <c r="T69" s="25"/>
      <c r="U69" s="18"/>
      <c r="V69" s="26"/>
      <c r="W69" s="15"/>
      <c r="X69" s="25"/>
    </row>
    <row r="70" spans="1:24" s="17" customFormat="1" ht="12.75">
      <c r="A70" s="156">
        <v>1945</v>
      </c>
      <c r="B70" s="29"/>
      <c r="C70" s="29"/>
      <c r="D70" s="29"/>
      <c r="E70" s="15"/>
      <c r="F70" s="29"/>
      <c r="G70" s="154">
        <v>37</v>
      </c>
      <c r="H70" s="154"/>
      <c r="I70" s="155">
        <v>61</v>
      </c>
      <c r="J70" s="155">
        <v>98</v>
      </c>
      <c r="K70" s="154"/>
      <c r="L70" s="29"/>
      <c r="M70" s="156"/>
      <c r="N70" s="155">
        <f>D70+J70+L70</f>
        <v>98</v>
      </c>
      <c r="O70" s="15"/>
      <c r="P70" s="26"/>
      <c r="Q70" s="18"/>
      <c r="R70" s="18"/>
      <c r="S70" s="25"/>
      <c r="T70" s="25"/>
      <c r="U70" s="18"/>
      <c r="V70" s="26"/>
      <c r="W70" s="15"/>
      <c r="X70" s="25"/>
    </row>
    <row r="71" spans="1:24" s="17" customFormat="1" ht="12.75">
      <c r="A71" s="156">
        <v>1944</v>
      </c>
      <c r="B71" s="29"/>
      <c r="C71" s="29"/>
      <c r="D71" s="29"/>
      <c r="E71" s="15"/>
      <c r="F71" s="29"/>
      <c r="G71" s="154"/>
      <c r="H71" s="154"/>
      <c r="I71" s="154"/>
      <c r="J71" s="155">
        <v>0</v>
      </c>
      <c r="K71" s="154"/>
      <c r="L71" s="29"/>
      <c r="M71" s="156"/>
      <c r="N71" s="154"/>
      <c r="O71" s="15"/>
      <c r="P71" s="26"/>
      <c r="Q71" s="18"/>
      <c r="R71" s="18"/>
      <c r="S71" s="25"/>
      <c r="T71" s="25"/>
      <c r="U71" s="18"/>
      <c r="V71" s="26"/>
      <c r="W71" s="15"/>
      <c r="X71" s="25"/>
    </row>
    <row r="72" spans="1:24" s="17" customFormat="1" ht="12.75">
      <c r="A72" s="156">
        <v>1943</v>
      </c>
      <c r="B72" s="29"/>
      <c r="C72" s="29"/>
      <c r="D72" s="29"/>
      <c r="E72" s="15"/>
      <c r="F72" s="29"/>
      <c r="G72" s="154"/>
      <c r="H72" s="154"/>
      <c r="I72" s="154"/>
      <c r="J72" s="155">
        <v>0</v>
      </c>
      <c r="K72" s="154"/>
      <c r="L72" s="29"/>
      <c r="M72" s="156"/>
      <c r="N72" s="154"/>
      <c r="O72" s="15"/>
      <c r="P72" s="26"/>
      <c r="Q72" s="18"/>
      <c r="R72" s="18"/>
      <c r="S72" s="25"/>
      <c r="T72" s="25"/>
      <c r="U72" s="18"/>
      <c r="V72" s="26"/>
      <c r="W72" s="15"/>
      <c r="X72" s="25"/>
    </row>
    <row r="73" spans="1:24" s="17" customFormat="1" ht="12.75">
      <c r="A73" s="156">
        <v>1942</v>
      </c>
      <c r="B73" s="29"/>
      <c r="C73" s="29"/>
      <c r="D73" s="29"/>
      <c r="E73" s="15"/>
      <c r="F73" s="29"/>
      <c r="G73" s="154">
        <v>71</v>
      </c>
      <c r="H73" s="154">
        <v>26</v>
      </c>
      <c r="I73" s="154"/>
      <c r="J73" s="155">
        <v>97</v>
      </c>
      <c r="K73" s="154"/>
      <c r="L73" s="29"/>
      <c r="M73" s="156"/>
      <c r="N73" s="155">
        <f aca="true" t="shared" si="2" ref="N73:N103">D73+J73+L73</f>
        <v>97</v>
      </c>
      <c r="O73" s="15"/>
      <c r="P73" s="26"/>
      <c r="Q73" s="18"/>
      <c r="R73" s="18"/>
      <c r="S73" s="25"/>
      <c r="T73" s="25"/>
      <c r="U73" s="18"/>
      <c r="V73" s="26"/>
      <c r="W73" s="15"/>
      <c r="X73" s="25"/>
    </row>
    <row r="74" spans="1:24" s="17" customFormat="1" ht="12.75">
      <c r="A74" s="156">
        <v>1941</v>
      </c>
      <c r="B74" s="29"/>
      <c r="C74" s="29"/>
      <c r="D74" s="29"/>
      <c r="E74" s="15"/>
      <c r="F74" s="29"/>
      <c r="G74" s="154">
        <v>66</v>
      </c>
      <c r="H74" s="154"/>
      <c r="I74" s="155">
        <v>10</v>
      </c>
      <c r="J74" s="155">
        <v>76</v>
      </c>
      <c r="K74" s="154"/>
      <c r="L74" s="29"/>
      <c r="M74" s="156"/>
      <c r="N74" s="155">
        <f t="shared" si="2"/>
        <v>76</v>
      </c>
      <c r="O74" s="15"/>
      <c r="P74" s="26"/>
      <c r="Q74" s="18"/>
      <c r="R74" s="18"/>
      <c r="S74" s="25"/>
      <c r="T74" s="25"/>
      <c r="U74" s="18"/>
      <c r="V74" s="26"/>
      <c r="W74" s="15"/>
      <c r="X74" s="25"/>
    </row>
    <row r="75" spans="1:24" s="17" customFormat="1" ht="12.75">
      <c r="A75" s="156">
        <v>1940</v>
      </c>
      <c r="B75" s="29"/>
      <c r="C75" s="29"/>
      <c r="D75" s="29"/>
      <c r="E75" s="15"/>
      <c r="F75" s="29"/>
      <c r="G75" s="154">
        <v>20</v>
      </c>
      <c r="H75" s="154">
        <v>127</v>
      </c>
      <c r="I75" s="155">
        <v>56</v>
      </c>
      <c r="J75" s="155">
        <v>203</v>
      </c>
      <c r="K75" s="154"/>
      <c r="L75" s="29"/>
      <c r="M75" s="156"/>
      <c r="N75" s="155">
        <f t="shared" si="2"/>
        <v>203</v>
      </c>
      <c r="O75" s="15"/>
      <c r="P75" s="26"/>
      <c r="Q75" s="18"/>
      <c r="R75" s="18"/>
      <c r="S75" s="25"/>
      <c r="T75" s="25"/>
      <c r="U75" s="18"/>
      <c r="V75" s="26"/>
      <c r="W75" s="15"/>
      <c r="X75" s="25"/>
    </row>
    <row r="76" spans="1:24" s="17" customFormat="1" ht="12.75">
      <c r="A76" s="156">
        <v>1939</v>
      </c>
      <c r="B76" s="29"/>
      <c r="C76" s="29"/>
      <c r="D76" s="29"/>
      <c r="E76" s="15"/>
      <c r="F76" s="29"/>
      <c r="G76" s="154">
        <v>20</v>
      </c>
      <c r="H76" s="154">
        <v>94</v>
      </c>
      <c r="I76" s="155">
        <v>132</v>
      </c>
      <c r="J76" s="155">
        <v>246</v>
      </c>
      <c r="K76" s="154"/>
      <c r="L76" s="29"/>
      <c r="M76" s="156"/>
      <c r="N76" s="155">
        <f t="shared" si="2"/>
        <v>246</v>
      </c>
      <c r="O76" s="15"/>
      <c r="P76" s="26"/>
      <c r="Q76" s="18"/>
      <c r="R76" s="18"/>
      <c r="S76" s="25"/>
      <c r="T76" s="25"/>
      <c r="U76" s="18"/>
      <c r="V76" s="26"/>
      <c r="W76" s="15"/>
      <c r="X76" s="25"/>
    </row>
    <row r="77" spans="1:24" s="17" customFormat="1" ht="12.75">
      <c r="A77" s="156">
        <v>1938</v>
      </c>
      <c r="B77" s="29"/>
      <c r="C77" s="29">
        <v>24</v>
      </c>
      <c r="D77" s="29">
        <v>24</v>
      </c>
      <c r="E77" s="15"/>
      <c r="F77" s="29"/>
      <c r="G77" s="154">
        <v>44</v>
      </c>
      <c r="H77" s="154">
        <v>275</v>
      </c>
      <c r="I77" s="155">
        <v>151</v>
      </c>
      <c r="J77" s="155">
        <v>470</v>
      </c>
      <c r="K77" s="154"/>
      <c r="L77" s="29">
        <v>29</v>
      </c>
      <c r="M77" s="156"/>
      <c r="N77" s="155">
        <f t="shared" si="2"/>
        <v>523</v>
      </c>
      <c r="O77" s="15"/>
      <c r="P77" s="26"/>
      <c r="Q77" s="18"/>
      <c r="R77" s="18"/>
      <c r="S77" s="25"/>
      <c r="T77" s="25"/>
      <c r="U77" s="18"/>
      <c r="V77" s="26"/>
      <c r="W77" s="15"/>
      <c r="X77" s="25"/>
    </row>
    <row r="78" spans="1:24" s="17" customFormat="1" ht="12.75">
      <c r="A78" s="156">
        <v>1937</v>
      </c>
      <c r="B78" s="29"/>
      <c r="C78" s="29"/>
      <c r="D78" s="29"/>
      <c r="E78" s="15"/>
      <c r="F78" s="29"/>
      <c r="G78" s="154">
        <v>16</v>
      </c>
      <c r="H78" s="154">
        <v>74</v>
      </c>
      <c r="I78" s="155"/>
      <c r="J78" s="155">
        <v>90</v>
      </c>
      <c r="K78" s="154"/>
      <c r="L78" s="29"/>
      <c r="M78" s="156"/>
      <c r="N78" s="155">
        <f t="shared" si="2"/>
        <v>90</v>
      </c>
      <c r="O78" s="15"/>
      <c r="P78" s="26"/>
      <c r="Q78" s="18"/>
      <c r="R78" s="18"/>
      <c r="S78" s="25"/>
      <c r="T78" s="25"/>
      <c r="U78" s="18"/>
      <c r="V78" s="26"/>
      <c r="W78" s="15"/>
      <c r="X78" s="25"/>
    </row>
    <row r="79" spans="1:24" s="17" customFormat="1" ht="12.75">
      <c r="A79" s="156">
        <v>1936</v>
      </c>
      <c r="B79" s="29"/>
      <c r="C79" s="29"/>
      <c r="D79" s="29"/>
      <c r="E79" s="15"/>
      <c r="F79" s="29"/>
      <c r="G79" s="154">
        <v>2</v>
      </c>
      <c r="H79" s="154">
        <v>46</v>
      </c>
      <c r="I79" s="154"/>
      <c r="J79" s="155">
        <v>48</v>
      </c>
      <c r="K79" s="154"/>
      <c r="L79" s="29"/>
      <c r="M79" s="156"/>
      <c r="N79" s="155">
        <f t="shared" si="2"/>
        <v>48</v>
      </c>
      <c r="O79" s="15"/>
      <c r="P79" s="26"/>
      <c r="Q79" s="18"/>
      <c r="R79" s="18"/>
      <c r="S79" s="25"/>
      <c r="T79" s="25"/>
      <c r="U79" s="18"/>
      <c r="V79" s="26"/>
      <c r="W79" s="15"/>
      <c r="X79" s="25"/>
    </row>
    <row r="80" spans="1:24" s="17" customFormat="1" ht="12.75">
      <c r="A80" s="156">
        <v>1935</v>
      </c>
      <c r="B80" s="29"/>
      <c r="C80" s="29"/>
      <c r="D80" s="29"/>
      <c r="E80" s="15"/>
      <c r="F80" s="29"/>
      <c r="G80" s="154">
        <v>2</v>
      </c>
      <c r="H80" s="154">
        <v>106</v>
      </c>
      <c r="I80" s="155">
        <v>3</v>
      </c>
      <c r="J80" s="155">
        <v>111</v>
      </c>
      <c r="K80" s="154"/>
      <c r="L80" s="29"/>
      <c r="M80" s="156"/>
      <c r="N80" s="155">
        <f t="shared" si="2"/>
        <v>111</v>
      </c>
      <c r="O80" s="15"/>
      <c r="P80" s="26"/>
      <c r="Q80" s="18"/>
      <c r="R80" s="18"/>
      <c r="S80" s="25"/>
      <c r="T80" s="25"/>
      <c r="U80" s="18"/>
      <c r="V80" s="26"/>
      <c r="W80" s="15"/>
      <c r="X80" s="25"/>
    </row>
    <row r="81" spans="1:24" s="17" customFormat="1" ht="12.75">
      <c r="A81" s="156">
        <v>1934</v>
      </c>
      <c r="B81" s="29"/>
      <c r="C81" s="29"/>
      <c r="D81" s="29"/>
      <c r="E81" s="15"/>
      <c r="F81" s="29"/>
      <c r="G81" s="154">
        <v>21</v>
      </c>
      <c r="H81" s="154">
        <v>40</v>
      </c>
      <c r="I81" s="155">
        <v>165</v>
      </c>
      <c r="J81" s="155">
        <v>226</v>
      </c>
      <c r="K81" s="154"/>
      <c r="L81" s="29">
        <v>2</v>
      </c>
      <c r="M81" s="156"/>
      <c r="N81" s="155">
        <f t="shared" si="2"/>
        <v>228</v>
      </c>
      <c r="O81" s="15"/>
      <c r="P81" s="26"/>
      <c r="Q81" s="18"/>
      <c r="R81" s="18"/>
      <c r="S81" s="25"/>
      <c r="T81" s="25"/>
      <c r="U81" s="18"/>
      <c r="V81" s="26"/>
      <c r="W81" s="15"/>
      <c r="X81" s="25"/>
    </row>
    <row r="82" spans="1:24" s="17" customFormat="1" ht="12.75">
      <c r="A82" s="156">
        <v>1933</v>
      </c>
      <c r="B82" s="29">
        <v>1</v>
      </c>
      <c r="C82" s="29"/>
      <c r="D82" s="29">
        <v>1</v>
      </c>
      <c r="E82" s="15"/>
      <c r="F82" s="29"/>
      <c r="G82" s="154">
        <v>71</v>
      </c>
      <c r="H82" s="154">
        <v>1</v>
      </c>
      <c r="I82" s="155">
        <v>120</v>
      </c>
      <c r="J82" s="155">
        <v>192</v>
      </c>
      <c r="K82" s="154"/>
      <c r="L82" s="29">
        <v>16</v>
      </c>
      <c r="M82" s="156"/>
      <c r="N82" s="155">
        <f t="shared" si="2"/>
        <v>209</v>
      </c>
      <c r="O82" s="15"/>
      <c r="P82" s="26"/>
      <c r="Q82" s="18"/>
      <c r="R82" s="18"/>
      <c r="S82" s="18"/>
      <c r="T82" s="25"/>
      <c r="U82" s="18"/>
      <c r="V82" s="26"/>
      <c r="W82" s="15"/>
      <c r="X82" s="25"/>
    </row>
    <row r="83" spans="1:24" s="17" customFormat="1" ht="12.75">
      <c r="A83" s="156">
        <v>1932</v>
      </c>
      <c r="B83" s="29">
        <v>10</v>
      </c>
      <c r="C83" s="29"/>
      <c r="D83" s="29">
        <v>10</v>
      </c>
      <c r="E83" s="15"/>
      <c r="F83" s="29"/>
      <c r="G83" s="154">
        <v>26</v>
      </c>
      <c r="H83" s="154">
        <v>40</v>
      </c>
      <c r="I83" s="155">
        <v>83</v>
      </c>
      <c r="J83" s="155">
        <v>149</v>
      </c>
      <c r="K83" s="154"/>
      <c r="L83" s="29">
        <v>6</v>
      </c>
      <c r="M83" s="156"/>
      <c r="N83" s="155">
        <f t="shared" si="2"/>
        <v>165</v>
      </c>
      <c r="O83" s="15"/>
      <c r="P83" s="26"/>
      <c r="Q83" s="18"/>
      <c r="R83" s="18"/>
      <c r="S83" s="18"/>
      <c r="T83" s="25"/>
      <c r="U83" s="18"/>
      <c r="V83" s="26"/>
      <c r="W83" s="15"/>
      <c r="X83" s="25"/>
    </row>
    <row r="84" spans="1:24" s="17" customFormat="1" ht="12.75">
      <c r="A84" s="156">
        <v>1931</v>
      </c>
      <c r="B84" s="29">
        <v>2</v>
      </c>
      <c r="C84" s="29"/>
      <c r="D84" s="29">
        <v>2</v>
      </c>
      <c r="E84" s="15"/>
      <c r="F84" s="29"/>
      <c r="G84" s="154">
        <v>19</v>
      </c>
      <c r="H84" s="154">
        <v>44</v>
      </c>
      <c r="I84" s="155">
        <v>79</v>
      </c>
      <c r="J84" s="155">
        <v>142</v>
      </c>
      <c r="K84" s="154"/>
      <c r="L84" s="29"/>
      <c r="M84" s="156"/>
      <c r="N84" s="155">
        <f t="shared" si="2"/>
        <v>144</v>
      </c>
      <c r="O84" s="15"/>
      <c r="P84" s="26"/>
      <c r="Q84" s="18"/>
      <c r="R84" s="18"/>
      <c r="S84" s="18"/>
      <c r="T84" s="25"/>
      <c r="U84" s="18"/>
      <c r="V84" s="26"/>
      <c r="W84" s="15"/>
      <c r="X84" s="25"/>
    </row>
    <row r="85" spans="1:24" s="17" customFormat="1" ht="12.75">
      <c r="A85" s="156">
        <v>1930</v>
      </c>
      <c r="B85" s="29">
        <v>3</v>
      </c>
      <c r="C85" s="29"/>
      <c r="D85" s="29">
        <v>3</v>
      </c>
      <c r="E85" s="15"/>
      <c r="F85" s="29"/>
      <c r="G85" s="154">
        <v>37</v>
      </c>
      <c r="H85" s="154">
        <v>62</v>
      </c>
      <c r="I85" s="155">
        <v>38</v>
      </c>
      <c r="J85" s="155">
        <v>137</v>
      </c>
      <c r="K85" s="154"/>
      <c r="L85" s="29">
        <v>1</v>
      </c>
      <c r="M85" s="156"/>
      <c r="N85" s="155">
        <f t="shared" si="2"/>
        <v>141</v>
      </c>
      <c r="O85" s="15"/>
      <c r="P85" s="26"/>
      <c r="Q85" s="18"/>
      <c r="R85" s="18"/>
      <c r="S85" s="18"/>
      <c r="T85" s="25"/>
      <c r="U85" s="18"/>
      <c r="V85" s="26"/>
      <c r="W85" s="15"/>
      <c r="X85" s="25"/>
    </row>
    <row r="86" spans="1:24" s="17" customFormat="1" ht="12.75">
      <c r="A86" s="156">
        <v>1929</v>
      </c>
      <c r="B86" s="29"/>
      <c r="C86" s="29"/>
      <c r="D86" s="29"/>
      <c r="E86" s="15"/>
      <c r="F86" s="29"/>
      <c r="G86" s="154">
        <v>42</v>
      </c>
      <c r="H86" s="154">
        <v>62</v>
      </c>
      <c r="I86" s="155">
        <v>110</v>
      </c>
      <c r="J86" s="155">
        <v>214</v>
      </c>
      <c r="K86" s="154"/>
      <c r="L86" s="29"/>
      <c r="M86" s="156"/>
      <c r="N86" s="155">
        <f t="shared" si="2"/>
        <v>214</v>
      </c>
      <c r="O86" s="15"/>
      <c r="P86" s="26"/>
      <c r="Q86" s="18"/>
      <c r="R86" s="18"/>
      <c r="S86" s="18"/>
      <c r="T86" s="25"/>
      <c r="U86" s="18"/>
      <c r="V86" s="26"/>
      <c r="W86" s="15"/>
      <c r="X86" s="25"/>
    </row>
    <row r="87" spans="1:24" s="17" customFormat="1" ht="12.75">
      <c r="A87" s="156">
        <v>1928</v>
      </c>
      <c r="B87" s="29"/>
      <c r="C87" s="29">
        <v>27</v>
      </c>
      <c r="D87" s="29">
        <v>27</v>
      </c>
      <c r="E87" s="15"/>
      <c r="F87" s="29"/>
      <c r="G87" s="154">
        <v>48</v>
      </c>
      <c r="H87" s="154">
        <v>123</v>
      </c>
      <c r="I87" s="155">
        <v>80</v>
      </c>
      <c r="J87" s="155">
        <v>251</v>
      </c>
      <c r="K87" s="154"/>
      <c r="L87" s="29">
        <v>1</v>
      </c>
      <c r="M87" s="156"/>
      <c r="N87" s="155">
        <f t="shared" si="2"/>
        <v>279</v>
      </c>
      <c r="O87" s="15"/>
      <c r="P87" s="26"/>
      <c r="Q87" s="18"/>
      <c r="R87" s="18"/>
      <c r="S87" s="18"/>
      <c r="T87" s="25"/>
      <c r="U87" s="18"/>
      <c r="V87" s="26"/>
      <c r="W87" s="15"/>
      <c r="X87" s="25"/>
    </row>
    <row r="88" spans="1:24" s="17" customFormat="1" ht="12.75">
      <c r="A88" s="156">
        <v>1927</v>
      </c>
      <c r="B88" s="29"/>
      <c r="C88" s="29"/>
      <c r="D88" s="29"/>
      <c r="E88" s="15"/>
      <c r="F88" s="29"/>
      <c r="G88" s="154">
        <v>138</v>
      </c>
      <c r="H88" s="154">
        <v>145</v>
      </c>
      <c r="I88" s="155">
        <v>144</v>
      </c>
      <c r="J88" s="155">
        <v>427</v>
      </c>
      <c r="K88" s="154"/>
      <c r="L88" s="29">
        <v>15</v>
      </c>
      <c r="M88" s="156"/>
      <c r="N88" s="155">
        <f t="shared" si="2"/>
        <v>442</v>
      </c>
      <c r="O88" s="15"/>
      <c r="P88" s="26"/>
      <c r="Q88" s="18"/>
      <c r="R88" s="18"/>
      <c r="S88" s="18"/>
      <c r="T88" s="25"/>
      <c r="U88" s="18"/>
      <c r="V88" s="26"/>
      <c r="W88" s="15"/>
      <c r="X88" s="25"/>
    </row>
    <row r="89" spans="1:24" s="17" customFormat="1" ht="12.75">
      <c r="A89" s="156">
        <v>1926</v>
      </c>
      <c r="B89" s="29"/>
      <c r="C89" s="29"/>
      <c r="D89" s="29"/>
      <c r="E89" s="15"/>
      <c r="F89" s="29"/>
      <c r="G89" s="154">
        <v>6</v>
      </c>
      <c r="H89" s="154">
        <v>97</v>
      </c>
      <c r="I89" s="155">
        <v>16</v>
      </c>
      <c r="J89" s="155">
        <v>119</v>
      </c>
      <c r="K89" s="154"/>
      <c r="L89" s="29">
        <v>51</v>
      </c>
      <c r="M89" s="156"/>
      <c r="N89" s="155">
        <f t="shared" si="2"/>
        <v>170</v>
      </c>
      <c r="O89" s="15"/>
      <c r="P89" s="26"/>
      <c r="Q89" s="18"/>
      <c r="R89" s="18"/>
      <c r="S89" s="18"/>
      <c r="T89" s="25"/>
      <c r="U89" s="18"/>
      <c r="V89" s="26"/>
      <c r="W89" s="15"/>
      <c r="X89" s="25"/>
    </row>
    <row r="90" spans="1:24" s="17" customFormat="1" ht="12.75">
      <c r="A90" s="156">
        <v>1925</v>
      </c>
      <c r="B90" s="29"/>
      <c r="C90" s="29"/>
      <c r="D90" s="29"/>
      <c r="E90" s="15"/>
      <c r="F90" s="29"/>
      <c r="G90" s="154">
        <v>33</v>
      </c>
      <c r="H90" s="154">
        <v>12</v>
      </c>
      <c r="I90" s="155">
        <v>2</v>
      </c>
      <c r="J90" s="155">
        <v>47</v>
      </c>
      <c r="K90" s="154"/>
      <c r="L90" s="29">
        <v>24</v>
      </c>
      <c r="M90" s="156"/>
      <c r="N90" s="155">
        <f t="shared" si="2"/>
        <v>71</v>
      </c>
      <c r="O90" s="15"/>
      <c r="P90" s="26"/>
      <c r="Q90" s="18"/>
      <c r="R90" s="18"/>
      <c r="S90" s="18"/>
      <c r="T90" s="25"/>
      <c r="U90" s="18"/>
      <c r="V90" s="26"/>
      <c r="W90" s="15"/>
      <c r="X90" s="25"/>
    </row>
    <row r="91" spans="1:24" s="17" customFormat="1" ht="12.75">
      <c r="A91" s="156">
        <v>1924</v>
      </c>
      <c r="B91" s="29"/>
      <c r="C91" s="29"/>
      <c r="D91" s="29"/>
      <c r="E91" s="15"/>
      <c r="F91" s="29"/>
      <c r="G91" s="154">
        <v>12</v>
      </c>
      <c r="H91" s="154">
        <v>99</v>
      </c>
      <c r="I91" s="155">
        <v>91</v>
      </c>
      <c r="J91" s="155">
        <v>202</v>
      </c>
      <c r="K91" s="154"/>
      <c r="L91" s="29">
        <v>18</v>
      </c>
      <c r="M91" s="156"/>
      <c r="N91" s="155">
        <f t="shared" si="2"/>
        <v>220</v>
      </c>
      <c r="O91" s="15"/>
      <c r="P91" s="26"/>
      <c r="Q91" s="18"/>
      <c r="R91" s="18"/>
      <c r="S91" s="18"/>
      <c r="T91" s="25"/>
      <c r="U91" s="18"/>
      <c r="V91" s="26"/>
      <c r="W91" s="15"/>
      <c r="X91" s="25"/>
    </row>
    <row r="92" spans="1:24" s="17" customFormat="1" ht="12.75">
      <c r="A92" s="156">
        <v>1923</v>
      </c>
      <c r="B92" s="29"/>
      <c r="C92" s="29"/>
      <c r="D92" s="29"/>
      <c r="E92" s="15"/>
      <c r="F92" s="29"/>
      <c r="G92" s="154">
        <v>35</v>
      </c>
      <c r="H92" s="154">
        <v>33</v>
      </c>
      <c r="I92" s="155">
        <v>41</v>
      </c>
      <c r="J92" s="155">
        <v>109</v>
      </c>
      <c r="K92" s="154"/>
      <c r="L92" s="29">
        <v>4</v>
      </c>
      <c r="M92" s="156"/>
      <c r="N92" s="155">
        <f t="shared" si="2"/>
        <v>113</v>
      </c>
      <c r="O92" s="15"/>
      <c r="P92" s="26"/>
      <c r="Q92" s="18"/>
      <c r="R92" s="18"/>
      <c r="S92" s="18"/>
      <c r="T92" s="25"/>
      <c r="U92" s="18"/>
      <c r="V92" s="26"/>
      <c r="W92" s="15"/>
      <c r="X92" s="25"/>
    </row>
    <row r="93" spans="1:24" s="17" customFormat="1" ht="12.75">
      <c r="A93" s="156">
        <v>1922</v>
      </c>
      <c r="B93" s="29"/>
      <c r="C93" s="29"/>
      <c r="D93" s="29"/>
      <c r="E93" s="15"/>
      <c r="F93" s="29"/>
      <c r="G93" s="154">
        <v>8</v>
      </c>
      <c r="H93" s="154">
        <v>2</v>
      </c>
      <c r="I93" s="155">
        <v>24</v>
      </c>
      <c r="J93" s="155">
        <v>34</v>
      </c>
      <c r="K93" s="154"/>
      <c r="L93" s="29"/>
      <c r="M93" s="156"/>
      <c r="N93" s="155">
        <f t="shared" si="2"/>
        <v>34</v>
      </c>
      <c r="O93" s="15"/>
      <c r="P93" s="26"/>
      <c r="Q93" s="18"/>
      <c r="R93" s="18"/>
      <c r="S93" s="18"/>
      <c r="T93" s="25"/>
      <c r="U93" s="18"/>
      <c r="V93" s="26"/>
      <c r="W93" s="15"/>
      <c r="X93" s="25"/>
    </row>
    <row r="94" spans="1:24" s="17" customFormat="1" ht="12.75">
      <c r="A94" s="156">
        <v>1921</v>
      </c>
      <c r="B94" s="29"/>
      <c r="C94" s="29"/>
      <c r="D94" s="29"/>
      <c r="E94" s="15"/>
      <c r="F94" s="29"/>
      <c r="G94" s="154">
        <v>15</v>
      </c>
      <c r="H94" s="154"/>
      <c r="I94" s="155">
        <v>20</v>
      </c>
      <c r="J94" s="155">
        <v>35</v>
      </c>
      <c r="K94" s="154"/>
      <c r="L94" s="29">
        <v>2</v>
      </c>
      <c r="M94" s="156"/>
      <c r="N94" s="155">
        <f t="shared" si="2"/>
        <v>37</v>
      </c>
      <c r="O94" s="15"/>
      <c r="P94" s="26"/>
      <c r="Q94" s="18"/>
      <c r="R94" s="18"/>
      <c r="S94" s="18"/>
      <c r="T94" s="25"/>
      <c r="U94" s="18"/>
      <c r="V94" s="26"/>
      <c r="W94" s="15"/>
      <c r="X94" s="33"/>
    </row>
    <row r="95" spans="1:24" s="17" customFormat="1" ht="12.75">
      <c r="A95" s="156">
        <v>1920</v>
      </c>
      <c r="B95" s="29"/>
      <c r="C95" s="29"/>
      <c r="D95" s="29"/>
      <c r="E95" s="15"/>
      <c r="F95" s="29"/>
      <c r="G95" s="154">
        <v>12</v>
      </c>
      <c r="H95" s="154">
        <v>1</v>
      </c>
      <c r="I95" s="155">
        <v>164</v>
      </c>
      <c r="J95" s="155">
        <v>177</v>
      </c>
      <c r="K95" s="154"/>
      <c r="L95" s="29">
        <v>2</v>
      </c>
      <c r="M95" s="156"/>
      <c r="N95" s="155">
        <f t="shared" si="2"/>
        <v>179</v>
      </c>
      <c r="O95" s="15"/>
      <c r="P95" s="26"/>
      <c r="Q95" s="18"/>
      <c r="R95" s="18"/>
      <c r="S95" s="18"/>
      <c r="T95" s="25"/>
      <c r="U95" s="18"/>
      <c r="V95" s="26"/>
      <c r="W95" s="15"/>
      <c r="X95" s="25"/>
    </row>
    <row r="96" spans="1:24" s="17" customFormat="1" ht="12.75">
      <c r="A96" s="156">
        <v>1919</v>
      </c>
      <c r="B96" s="29"/>
      <c r="C96" s="29"/>
      <c r="D96" s="29"/>
      <c r="E96" s="15"/>
      <c r="F96" s="29"/>
      <c r="G96" s="154">
        <v>9</v>
      </c>
      <c r="H96" s="154">
        <v>29</v>
      </c>
      <c r="I96" s="155">
        <v>37</v>
      </c>
      <c r="J96" s="155">
        <v>75</v>
      </c>
      <c r="K96" s="154"/>
      <c r="L96" s="29"/>
      <c r="M96" s="156"/>
      <c r="N96" s="155">
        <f t="shared" si="2"/>
        <v>75</v>
      </c>
      <c r="O96" s="15"/>
      <c r="P96" s="26"/>
      <c r="Q96" s="18"/>
      <c r="R96" s="18"/>
      <c r="S96" s="18"/>
      <c r="T96" s="25"/>
      <c r="U96" s="18"/>
      <c r="V96" s="26"/>
      <c r="W96" s="15"/>
      <c r="X96" s="25"/>
    </row>
    <row r="97" spans="1:24" s="17" customFormat="1" ht="12.75">
      <c r="A97" s="156">
        <v>1918</v>
      </c>
      <c r="B97" s="29"/>
      <c r="C97" s="29"/>
      <c r="D97" s="29"/>
      <c r="E97" s="15"/>
      <c r="F97" s="29"/>
      <c r="G97" s="154"/>
      <c r="H97" s="154">
        <v>4</v>
      </c>
      <c r="I97" s="155">
        <v>44</v>
      </c>
      <c r="J97" s="155">
        <v>48</v>
      </c>
      <c r="K97" s="154"/>
      <c r="L97" s="29"/>
      <c r="M97" s="156"/>
      <c r="N97" s="155">
        <f t="shared" si="2"/>
        <v>48</v>
      </c>
      <c r="O97" s="15"/>
      <c r="P97" s="26"/>
      <c r="Q97" s="18"/>
      <c r="R97" s="18"/>
      <c r="S97" s="18"/>
      <c r="T97" s="25"/>
      <c r="U97" s="18"/>
      <c r="V97" s="26"/>
      <c r="W97" s="15"/>
      <c r="X97" s="25"/>
    </row>
    <row r="98" spans="1:24" s="17" customFormat="1" ht="12.75">
      <c r="A98" s="156">
        <v>1917</v>
      </c>
      <c r="B98" s="29"/>
      <c r="C98" s="29"/>
      <c r="D98" s="29"/>
      <c r="E98" s="15"/>
      <c r="F98" s="29"/>
      <c r="G98" s="154"/>
      <c r="H98" s="154">
        <v>45</v>
      </c>
      <c r="I98" s="155">
        <v>3</v>
      </c>
      <c r="J98" s="155">
        <v>48</v>
      </c>
      <c r="K98" s="154"/>
      <c r="L98" s="29"/>
      <c r="M98" s="156"/>
      <c r="N98" s="155">
        <f t="shared" si="2"/>
        <v>48</v>
      </c>
      <c r="O98" s="15"/>
      <c r="P98" s="26"/>
      <c r="Q98" s="18"/>
      <c r="R98" s="18"/>
      <c r="S98" s="18"/>
      <c r="T98" s="25"/>
      <c r="U98" s="18"/>
      <c r="V98" s="26"/>
      <c r="W98" s="15"/>
      <c r="X98" s="25"/>
    </row>
    <row r="99" spans="1:24" s="17" customFormat="1" ht="12.75">
      <c r="A99" s="156">
        <v>1916</v>
      </c>
      <c r="B99" s="29"/>
      <c r="C99" s="29"/>
      <c r="D99" s="29"/>
      <c r="E99" s="15"/>
      <c r="F99" s="29"/>
      <c r="G99" s="154"/>
      <c r="H99" s="154">
        <v>211</v>
      </c>
      <c r="I99" s="155">
        <v>4</v>
      </c>
      <c r="J99" s="155">
        <v>215</v>
      </c>
      <c r="K99" s="154"/>
      <c r="L99" s="29"/>
      <c r="M99" s="156"/>
      <c r="N99" s="155">
        <f t="shared" si="2"/>
        <v>215</v>
      </c>
      <c r="O99" s="15"/>
      <c r="P99" s="26"/>
      <c r="Q99" s="18"/>
      <c r="R99" s="18"/>
      <c r="S99" s="25"/>
      <c r="T99" s="25"/>
      <c r="U99" s="18"/>
      <c r="V99" s="26"/>
      <c r="W99" s="15"/>
      <c r="X99" s="25"/>
    </row>
    <row r="100" spans="1:24" s="17" customFormat="1" ht="12.75">
      <c r="A100" s="156">
        <v>1915</v>
      </c>
      <c r="B100" s="29"/>
      <c r="C100" s="29"/>
      <c r="D100" s="29"/>
      <c r="E100" s="15"/>
      <c r="F100" s="29"/>
      <c r="G100" s="154"/>
      <c r="H100" s="154">
        <v>281</v>
      </c>
      <c r="I100" s="155">
        <v>15</v>
      </c>
      <c r="J100" s="155">
        <v>296</v>
      </c>
      <c r="K100" s="154"/>
      <c r="L100" s="29"/>
      <c r="M100" s="156"/>
      <c r="N100" s="155">
        <f t="shared" si="2"/>
        <v>296</v>
      </c>
      <c r="O100" s="15"/>
      <c r="P100" s="26"/>
      <c r="Q100" s="18"/>
      <c r="R100" s="18"/>
      <c r="S100" s="18"/>
      <c r="T100" s="25"/>
      <c r="U100" s="18"/>
      <c r="V100" s="26"/>
      <c r="W100" s="15"/>
      <c r="X100" s="25"/>
    </row>
    <row r="101" spans="1:24" s="17" customFormat="1" ht="12.75">
      <c r="A101" s="156">
        <v>1914</v>
      </c>
      <c r="B101" s="29"/>
      <c r="C101" s="29"/>
      <c r="D101" s="29"/>
      <c r="E101" s="15"/>
      <c r="F101" s="29"/>
      <c r="G101" s="154">
        <v>3</v>
      </c>
      <c r="H101" s="154">
        <v>188</v>
      </c>
      <c r="I101" s="155">
        <v>31</v>
      </c>
      <c r="J101" s="155">
        <v>222</v>
      </c>
      <c r="K101" s="154"/>
      <c r="L101" s="29"/>
      <c r="M101" s="156"/>
      <c r="N101" s="155">
        <f t="shared" si="2"/>
        <v>222</v>
      </c>
      <c r="O101" s="15"/>
      <c r="P101" s="26"/>
      <c r="Q101" s="18"/>
      <c r="R101" s="18"/>
      <c r="S101" s="18"/>
      <c r="T101" s="25"/>
      <c r="U101" s="18"/>
      <c r="V101" s="26"/>
      <c r="W101" s="15"/>
      <c r="X101" s="25"/>
    </row>
    <row r="102" spans="1:24" s="17" customFormat="1" ht="12.75">
      <c r="A102" s="156">
        <v>1913</v>
      </c>
      <c r="B102" s="29"/>
      <c r="C102" s="29"/>
      <c r="D102" s="29"/>
      <c r="E102" s="15"/>
      <c r="F102" s="29"/>
      <c r="G102" s="154">
        <v>10</v>
      </c>
      <c r="H102" s="154">
        <v>8</v>
      </c>
      <c r="I102" s="155">
        <v>2</v>
      </c>
      <c r="J102" s="155">
        <v>20</v>
      </c>
      <c r="K102" s="154"/>
      <c r="L102" s="29"/>
      <c r="M102" s="156"/>
      <c r="N102" s="155">
        <f t="shared" si="2"/>
        <v>20</v>
      </c>
      <c r="O102" s="15"/>
      <c r="P102" s="26"/>
      <c r="Q102" s="18"/>
      <c r="R102" s="18"/>
      <c r="S102" s="18"/>
      <c r="T102" s="25"/>
      <c r="U102" s="18"/>
      <c r="V102" s="26"/>
      <c r="W102" s="15"/>
      <c r="X102" s="25"/>
    </row>
    <row r="103" spans="1:24" s="17" customFormat="1" ht="12.75">
      <c r="A103" s="156">
        <v>1912</v>
      </c>
      <c r="B103" s="29"/>
      <c r="C103" s="29"/>
      <c r="D103" s="29"/>
      <c r="E103" s="15"/>
      <c r="F103" s="29"/>
      <c r="G103" s="154"/>
      <c r="H103" s="154"/>
      <c r="I103" s="155">
        <v>20</v>
      </c>
      <c r="J103" s="155">
        <v>20</v>
      </c>
      <c r="K103" s="154"/>
      <c r="L103" s="29"/>
      <c r="M103" s="156"/>
      <c r="N103" s="155">
        <f t="shared" si="2"/>
        <v>20</v>
      </c>
      <c r="O103" s="15"/>
      <c r="P103" s="26"/>
      <c r="Q103" s="18"/>
      <c r="R103" s="18"/>
      <c r="S103" s="18"/>
      <c r="T103" s="25"/>
      <c r="U103" s="18"/>
      <c r="V103" s="26"/>
      <c r="W103" s="15"/>
      <c r="X103" s="25"/>
    </row>
    <row r="104" spans="1:24" s="17" customFormat="1" ht="12.75">
      <c r="A104" s="156">
        <v>1911</v>
      </c>
      <c r="B104" s="29"/>
      <c r="C104" s="29"/>
      <c r="D104" s="29"/>
      <c r="E104" s="15"/>
      <c r="F104" s="29"/>
      <c r="G104" s="154"/>
      <c r="H104" s="154"/>
      <c r="I104" s="154"/>
      <c r="J104" s="155">
        <v>0</v>
      </c>
      <c r="K104" s="154"/>
      <c r="L104" s="29"/>
      <c r="M104" s="156"/>
      <c r="N104" s="154"/>
      <c r="O104" s="15"/>
      <c r="P104" s="26"/>
      <c r="Q104" s="18"/>
      <c r="R104" s="18"/>
      <c r="S104" s="18"/>
      <c r="T104" s="25"/>
      <c r="U104" s="18"/>
      <c r="V104" s="26"/>
      <c r="W104" s="15"/>
      <c r="X104" s="25"/>
    </row>
    <row r="105" spans="1:24" s="17" customFormat="1" ht="12.75">
      <c r="A105" s="156">
        <v>1910</v>
      </c>
      <c r="B105" s="29"/>
      <c r="C105" s="29"/>
      <c r="D105" s="29"/>
      <c r="E105" s="15"/>
      <c r="F105" s="29"/>
      <c r="G105" s="154"/>
      <c r="H105" s="154"/>
      <c r="I105" s="155">
        <v>1</v>
      </c>
      <c r="J105" s="155">
        <v>1</v>
      </c>
      <c r="K105" s="154"/>
      <c r="L105" s="29"/>
      <c r="M105" s="156"/>
      <c r="N105" s="155">
        <f>D105+J105+L105</f>
        <v>1</v>
      </c>
      <c r="O105" s="15"/>
      <c r="P105" s="26"/>
      <c r="Q105" s="18"/>
      <c r="R105" s="18"/>
      <c r="S105" s="25"/>
      <c r="T105" s="25"/>
      <c r="U105" s="18"/>
      <c r="V105" s="26"/>
      <c r="W105" s="15"/>
      <c r="X105" s="25"/>
    </row>
    <row r="106" spans="1:24" s="17" customFormat="1" ht="12.75">
      <c r="A106" s="156">
        <v>1909</v>
      </c>
      <c r="B106" s="29"/>
      <c r="C106" s="29"/>
      <c r="D106" s="29"/>
      <c r="E106" s="15"/>
      <c r="F106" s="29"/>
      <c r="G106" s="154"/>
      <c r="H106" s="154"/>
      <c r="I106" s="154"/>
      <c r="J106" s="155">
        <v>0</v>
      </c>
      <c r="K106" s="154"/>
      <c r="L106" s="29"/>
      <c r="M106" s="156"/>
      <c r="N106" s="154"/>
      <c r="O106" s="15"/>
      <c r="P106" s="26"/>
      <c r="Q106" s="18"/>
      <c r="R106" s="18"/>
      <c r="S106" s="25"/>
      <c r="T106" s="25"/>
      <c r="U106" s="18"/>
      <c r="V106" s="26"/>
      <c r="W106" s="15"/>
      <c r="X106" s="25"/>
    </row>
    <row r="107" spans="1:24" s="17" customFormat="1" ht="12.75">
      <c r="A107" s="156">
        <v>1908</v>
      </c>
      <c r="B107" s="29"/>
      <c r="C107" s="29"/>
      <c r="D107" s="29"/>
      <c r="E107" s="15"/>
      <c r="F107" s="29"/>
      <c r="G107" s="154"/>
      <c r="H107" s="154"/>
      <c r="I107" s="155">
        <v>1</v>
      </c>
      <c r="J107" s="155">
        <v>1</v>
      </c>
      <c r="K107" s="154"/>
      <c r="L107" s="29"/>
      <c r="M107" s="156"/>
      <c r="N107" s="155">
        <f>D107+J107+L107</f>
        <v>1</v>
      </c>
      <c r="O107" s="15"/>
      <c r="P107" s="26"/>
      <c r="Q107" s="18"/>
      <c r="R107" s="18"/>
      <c r="S107" s="18"/>
      <c r="T107" s="25"/>
      <c r="U107" s="18"/>
      <c r="V107" s="26"/>
      <c r="W107" s="15"/>
      <c r="X107" s="25"/>
    </row>
    <row r="108" spans="1:24" s="17" customFormat="1" ht="12.75">
      <c r="A108" s="156">
        <v>1907</v>
      </c>
      <c r="B108" s="29"/>
      <c r="C108" s="29"/>
      <c r="D108" s="29"/>
      <c r="E108" s="15"/>
      <c r="F108" s="29"/>
      <c r="G108" s="154"/>
      <c r="H108" s="154"/>
      <c r="I108" s="154">
        <v>14</v>
      </c>
      <c r="J108" s="155">
        <v>14</v>
      </c>
      <c r="K108" s="154"/>
      <c r="L108" s="29"/>
      <c r="M108" s="156"/>
      <c r="N108" s="155">
        <f aca="true" t="shared" si="3" ref="N108:N146">D108+J108+L108</f>
        <v>14</v>
      </c>
      <c r="O108" s="15"/>
      <c r="P108" s="26"/>
      <c r="Q108" s="18"/>
      <c r="R108" s="18"/>
      <c r="S108" s="18"/>
      <c r="T108" s="25"/>
      <c r="U108" s="18"/>
      <c r="V108" s="26"/>
      <c r="W108" s="15"/>
      <c r="X108" s="18"/>
    </row>
    <row r="109" spans="1:24" s="17" customFormat="1" ht="12.75">
      <c r="A109" s="156">
        <v>1906</v>
      </c>
      <c r="B109" s="29"/>
      <c r="C109" s="29"/>
      <c r="D109" s="29"/>
      <c r="E109" s="15"/>
      <c r="F109" s="29"/>
      <c r="G109" s="154">
        <v>2</v>
      </c>
      <c r="H109" s="154"/>
      <c r="I109" s="154"/>
      <c r="J109" s="155">
        <v>2</v>
      </c>
      <c r="K109" s="154"/>
      <c r="L109" s="29"/>
      <c r="M109" s="156"/>
      <c r="N109" s="155">
        <f t="shared" si="3"/>
        <v>2</v>
      </c>
      <c r="O109" s="15"/>
      <c r="P109" s="26"/>
      <c r="Q109" s="18"/>
      <c r="R109" s="18"/>
      <c r="S109" s="25"/>
      <c r="T109" s="25"/>
      <c r="U109" s="18"/>
      <c r="V109" s="26"/>
      <c r="W109" s="15"/>
      <c r="X109" s="25"/>
    </row>
    <row r="110" spans="1:24" s="17" customFormat="1" ht="12.75">
      <c r="A110" s="156">
        <v>1905</v>
      </c>
      <c r="B110" s="29"/>
      <c r="C110" s="29"/>
      <c r="D110" s="29"/>
      <c r="E110" s="15"/>
      <c r="F110" s="29"/>
      <c r="G110" s="154">
        <v>9</v>
      </c>
      <c r="H110" s="154"/>
      <c r="I110" s="155">
        <v>7</v>
      </c>
      <c r="J110" s="155">
        <v>16</v>
      </c>
      <c r="K110" s="154"/>
      <c r="L110" s="29"/>
      <c r="M110" s="156"/>
      <c r="N110" s="155">
        <f t="shared" si="3"/>
        <v>16</v>
      </c>
      <c r="O110" s="15"/>
      <c r="P110" s="26"/>
      <c r="Q110" s="18"/>
      <c r="R110" s="18"/>
      <c r="S110" s="25"/>
      <c r="T110" s="25"/>
      <c r="U110" s="18"/>
      <c r="V110" s="26"/>
      <c r="W110" s="15"/>
      <c r="X110" s="25"/>
    </row>
    <row r="111" spans="1:24" s="17" customFormat="1" ht="12.75">
      <c r="A111" s="156">
        <v>1904</v>
      </c>
      <c r="B111" s="29"/>
      <c r="C111" s="29"/>
      <c r="D111" s="29"/>
      <c r="E111" s="15"/>
      <c r="F111" s="29"/>
      <c r="G111" s="154">
        <v>15</v>
      </c>
      <c r="H111" s="154"/>
      <c r="I111" s="155">
        <v>2</v>
      </c>
      <c r="J111" s="155">
        <v>17</v>
      </c>
      <c r="K111" s="154"/>
      <c r="L111" s="29"/>
      <c r="M111" s="156"/>
      <c r="N111" s="155">
        <f t="shared" si="3"/>
        <v>17</v>
      </c>
      <c r="O111" s="15"/>
      <c r="P111" s="26"/>
      <c r="Q111" s="18"/>
      <c r="R111" s="18"/>
      <c r="S111" s="18"/>
      <c r="T111" s="25"/>
      <c r="U111" s="18"/>
      <c r="V111" s="26"/>
      <c r="W111" s="15"/>
      <c r="X111" s="18"/>
    </row>
    <row r="112" spans="1:24" s="17" customFormat="1" ht="12.75">
      <c r="A112" s="156">
        <v>1903</v>
      </c>
      <c r="B112" s="29"/>
      <c r="C112" s="29"/>
      <c r="D112" s="29"/>
      <c r="E112" s="15"/>
      <c r="F112" s="29"/>
      <c r="G112" s="154">
        <v>12</v>
      </c>
      <c r="H112" s="154"/>
      <c r="I112" s="155">
        <v>8</v>
      </c>
      <c r="J112" s="155">
        <v>20</v>
      </c>
      <c r="K112" s="154"/>
      <c r="L112" s="29"/>
      <c r="M112" s="156"/>
      <c r="N112" s="155">
        <f t="shared" si="3"/>
        <v>20</v>
      </c>
      <c r="O112" s="15"/>
      <c r="P112" s="26"/>
      <c r="Q112" s="18"/>
      <c r="R112" s="18"/>
      <c r="S112" s="18"/>
      <c r="T112" s="25"/>
      <c r="U112" s="18"/>
      <c r="V112" s="26"/>
      <c r="W112" s="15"/>
      <c r="X112" s="18"/>
    </row>
    <row r="113" spans="1:24" s="17" customFormat="1" ht="12.75">
      <c r="A113" s="156">
        <v>1902</v>
      </c>
      <c r="B113" s="29">
        <v>1</v>
      </c>
      <c r="C113" s="29"/>
      <c r="D113" s="29">
        <v>1</v>
      </c>
      <c r="E113" s="15"/>
      <c r="F113" s="29"/>
      <c r="G113" s="154">
        <v>155</v>
      </c>
      <c r="H113" s="154"/>
      <c r="I113" s="155">
        <v>10</v>
      </c>
      <c r="J113" s="155">
        <v>165</v>
      </c>
      <c r="K113" s="154"/>
      <c r="L113" s="29"/>
      <c r="M113" s="156"/>
      <c r="N113" s="155">
        <f t="shared" si="3"/>
        <v>166</v>
      </c>
      <c r="O113" s="15"/>
      <c r="P113" s="26"/>
      <c r="Q113" s="18"/>
      <c r="R113" s="18"/>
      <c r="S113" s="18"/>
      <c r="T113" s="25"/>
      <c r="U113" s="18"/>
      <c r="V113" s="26"/>
      <c r="W113" s="15"/>
      <c r="X113" s="25"/>
    </row>
    <row r="114" spans="1:24" s="17" customFormat="1" ht="12.75">
      <c r="A114" s="156">
        <v>1901</v>
      </c>
      <c r="B114" s="29">
        <v>140</v>
      </c>
      <c r="C114" s="29"/>
      <c r="D114" s="29">
        <v>140</v>
      </c>
      <c r="E114" s="15"/>
      <c r="F114" s="29"/>
      <c r="G114" s="154"/>
      <c r="H114" s="154"/>
      <c r="I114" s="154"/>
      <c r="J114" s="155">
        <v>0</v>
      </c>
      <c r="K114" s="154"/>
      <c r="L114" s="29"/>
      <c r="M114" s="156"/>
      <c r="N114" s="154">
        <f t="shared" si="3"/>
        <v>140</v>
      </c>
      <c r="O114" s="15"/>
      <c r="P114" s="26"/>
      <c r="Q114" s="18"/>
      <c r="R114" s="18"/>
      <c r="S114" s="25"/>
      <c r="T114" s="25"/>
      <c r="U114" s="18"/>
      <c r="V114" s="26"/>
      <c r="W114" s="15"/>
      <c r="X114" s="25"/>
    </row>
    <row r="115" spans="1:24" s="17" customFormat="1" ht="12.75">
      <c r="A115" s="156">
        <v>1900</v>
      </c>
      <c r="B115" s="34">
        <v>3</v>
      </c>
      <c r="C115" s="34"/>
      <c r="D115" s="34">
        <v>3</v>
      </c>
      <c r="E115" s="15"/>
      <c r="F115" s="34"/>
      <c r="G115" s="154"/>
      <c r="H115" s="154"/>
      <c r="I115" s="154"/>
      <c r="J115" s="155">
        <v>0</v>
      </c>
      <c r="K115" s="154"/>
      <c r="L115" s="34"/>
      <c r="M115" s="156"/>
      <c r="N115" s="154">
        <f t="shared" si="3"/>
        <v>3</v>
      </c>
      <c r="O115" s="15"/>
      <c r="P115" s="26"/>
      <c r="Q115" s="18"/>
      <c r="R115" s="18"/>
      <c r="S115" s="25"/>
      <c r="T115" s="25"/>
      <c r="U115" s="18"/>
      <c r="V115" s="26"/>
      <c r="W115" s="15"/>
      <c r="X115" s="25"/>
    </row>
    <row r="116" spans="1:24" s="17" customFormat="1" ht="12.75">
      <c r="A116" s="175">
        <v>1898</v>
      </c>
      <c r="B116" s="34">
        <v>35</v>
      </c>
      <c r="C116" s="31"/>
      <c r="D116" s="34">
        <v>35</v>
      </c>
      <c r="E116" s="27"/>
      <c r="F116" s="154"/>
      <c r="G116" s="154"/>
      <c r="H116" s="154"/>
      <c r="I116" s="155">
        <v>1</v>
      </c>
      <c r="J116" s="155">
        <v>1</v>
      </c>
      <c r="K116" s="154"/>
      <c r="L116" s="154"/>
      <c r="M116" s="156"/>
      <c r="N116" s="154">
        <f t="shared" si="3"/>
        <v>36</v>
      </c>
      <c r="O116" s="15"/>
      <c r="P116" s="26"/>
      <c r="Q116" s="18"/>
      <c r="R116" s="18"/>
      <c r="S116" s="25"/>
      <c r="T116" s="25"/>
      <c r="U116" s="18"/>
      <c r="V116" s="26"/>
      <c r="W116" s="15"/>
      <c r="X116" s="25"/>
    </row>
    <row r="117" spans="1:24" s="17" customFormat="1" ht="15">
      <c r="A117" s="175">
        <v>1889</v>
      </c>
      <c r="B117" s="9"/>
      <c r="C117" s="9"/>
      <c r="D117" s="9"/>
      <c r="E117" s="27"/>
      <c r="F117" s="154"/>
      <c r="G117" s="154"/>
      <c r="H117" s="154"/>
      <c r="I117" s="155">
        <v>1</v>
      </c>
      <c r="J117" s="155">
        <v>1</v>
      </c>
      <c r="K117" s="154"/>
      <c r="L117" s="154"/>
      <c r="M117" s="156"/>
      <c r="N117" s="154">
        <f t="shared" si="3"/>
        <v>1</v>
      </c>
      <c r="O117" s="15"/>
      <c r="P117" s="26"/>
      <c r="Q117" s="18"/>
      <c r="R117" s="18"/>
      <c r="S117" s="25"/>
      <c r="T117" s="25"/>
      <c r="U117" s="18"/>
      <c r="V117" s="26"/>
      <c r="W117" s="15"/>
      <c r="X117" s="25"/>
    </row>
    <row r="118" spans="1:24" s="17" customFormat="1" ht="15">
      <c r="A118" s="175">
        <v>1883</v>
      </c>
      <c r="B118" s="9"/>
      <c r="C118" s="9"/>
      <c r="D118" s="9"/>
      <c r="E118" s="27"/>
      <c r="F118" s="154"/>
      <c r="G118" s="154">
        <v>40</v>
      </c>
      <c r="H118" s="154"/>
      <c r="I118" s="155"/>
      <c r="J118" s="155">
        <v>40</v>
      </c>
      <c r="K118" s="154"/>
      <c r="L118" s="154"/>
      <c r="M118" s="156"/>
      <c r="N118" s="155">
        <f t="shared" si="3"/>
        <v>40</v>
      </c>
      <c r="O118" s="15"/>
      <c r="P118" s="26"/>
      <c r="Q118" s="18"/>
      <c r="R118" s="18"/>
      <c r="S118" s="25"/>
      <c r="T118" s="25"/>
      <c r="U118" s="18"/>
      <c r="V118" s="26"/>
      <c r="W118" s="15"/>
      <c r="X118" s="25"/>
    </row>
    <row r="119" spans="1:24" s="17" customFormat="1" ht="15">
      <c r="A119" s="175">
        <v>1882</v>
      </c>
      <c r="B119" s="9"/>
      <c r="C119" s="9"/>
      <c r="D119" s="9"/>
      <c r="E119" s="27"/>
      <c r="F119" s="154"/>
      <c r="G119" s="154">
        <v>70</v>
      </c>
      <c r="H119" s="154"/>
      <c r="I119" s="15"/>
      <c r="J119" s="155">
        <v>70</v>
      </c>
      <c r="K119" s="154"/>
      <c r="L119" s="154"/>
      <c r="M119" s="156"/>
      <c r="N119" s="155">
        <f t="shared" si="3"/>
        <v>70</v>
      </c>
      <c r="O119" s="15"/>
      <c r="P119" s="26"/>
      <c r="Q119" s="18"/>
      <c r="R119" s="18"/>
      <c r="S119" s="25"/>
      <c r="T119" s="25"/>
      <c r="U119" s="18"/>
      <c r="V119" s="26"/>
      <c r="W119" s="15"/>
      <c r="X119" s="25"/>
    </row>
    <row r="120" spans="1:24" s="17" customFormat="1" ht="12.75">
      <c r="A120" s="175">
        <v>1876</v>
      </c>
      <c r="B120" s="15"/>
      <c r="C120" s="15"/>
      <c r="D120" s="15"/>
      <c r="E120" s="15"/>
      <c r="F120" s="154"/>
      <c r="G120" s="154"/>
      <c r="H120" s="154"/>
      <c r="I120" s="155">
        <v>1</v>
      </c>
      <c r="J120" s="155">
        <v>1</v>
      </c>
      <c r="K120" s="154"/>
      <c r="L120" s="154"/>
      <c r="M120" s="156"/>
      <c r="N120" s="155">
        <f t="shared" si="3"/>
        <v>1</v>
      </c>
      <c r="O120" s="15"/>
      <c r="P120" s="26"/>
      <c r="Q120" s="18"/>
      <c r="R120" s="18"/>
      <c r="S120" s="25"/>
      <c r="T120" s="25"/>
      <c r="U120" s="18"/>
      <c r="V120" s="26"/>
      <c r="W120" s="15"/>
      <c r="X120" s="25"/>
    </row>
    <row r="121" spans="1:24" s="17" customFormat="1" ht="12.75">
      <c r="A121" s="175">
        <v>1874</v>
      </c>
      <c r="B121" s="15"/>
      <c r="C121" s="15"/>
      <c r="D121" s="15"/>
      <c r="E121" s="15"/>
      <c r="F121" s="154"/>
      <c r="G121" s="154"/>
      <c r="H121" s="154"/>
      <c r="I121" s="155">
        <v>4</v>
      </c>
      <c r="J121" s="155">
        <v>4</v>
      </c>
      <c r="K121" s="154"/>
      <c r="L121" s="154"/>
      <c r="M121" s="156"/>
      <c r="N121" s="155">
        <f t="shared" si="3"/>
        <v>4</v>
      </c>
      <c r="O121" s="15"/>
      <c r="P121" s="26"/>
      <c r="Q121" s="18"/>
      <c r="R121" s="18"/>
      <c r="S121" s="18"/>
      <c r="T121" s="25"/>
      <c r="U121" s="18"/>
      <c r="V121" s="26"/>
      <c r="W121" s="15"/>
      <c r="X121" s="25"/>
    </row>
    <row r="122" spans="1:24" s="17" customFormat="1" ht="12.75">
      <c r="A122" s="175">
        <v>1873</v>
      </c>
      <c r="B122" s="15"/>
      <c r="C122" s="15"/>
      <c r="D122" s="15"/>
      <c r="E122" s="15"/>
      <c r="F122" s="154"/>
      <c r="G122" s="154"/>
      <c r="H122" s="154"/>
      <c r="I122" s="155">
        <v>1</v>
      </c>
      <c r="J122" s="155">
        <v>1</v>
      </c>
      <c r="K122" s="154"/>
      <c r="L122" s="154"/>
      <c r="M122" s="156"/>
      <c r="N122" s="155">
        <f t="shared" si="3"/>
        <v>1</v>
      </c>
      <c r="O122" s="15"/>
      <c r="P122" s="26"/>
      <c r="Q122" s="18"/>
      <c r="R122" s="18"/>
      <c r="S122" s="25"/>
      <c r="T122" s="25"/>
      <c r="U122" s="18"/>
      <c r="V122" s="26"/>
      <c r="W122" s="15"/>
      <c r="X122" s="25"/>
    </row>
    <row r="123" spans="1:24" s="17" customFormat="1" ht="12.75">
      <c r="A123" s="159">
        <v>1865</v>
      </c>
      <c r="B123" s="15"/>
      <c r="C123" s="15"/>
      <c r="D123" s="15"/>
      <c r="E123" s="15"/>
      <c r="F123" s="154"/>
      <c r="G123" s="158">
        <v>4</v>
      </c>
      <c r="H123" s="154"/>
      <c r="I123" s="155"/>
      <c r="J123" s="155">
        <v>4</v>
      </c>
      <c r="K123" s="154"/>
      <c r="L123" s="154"/>
      <c r="M123" s="156"/>
      <c r="N123" s="155">
        <f t="shared" si="3"/>
        <v>4</v>
      </c>
      <c r="O123" s="15"/>
      <c r="P123" s="26"/>
      <c r="Q123" s="18"/>
      <c r="R123" s="18"/>
      <c r="S123" s="25"/>
      <c r="T123" s="25"/>
      <c r="U123" s="18"/>
      <c r="V123" s="26"/>
      <c r="W123" s="15"/>
      <c r="X123" s="25"/>
    </row>
    <row r="124" spans="1:24" s="17" customFormat="1" ht="12.75">
      <c r="A124" s="159">
        <v>1864</v>
      </c>
      <c r="B124" s="15"/>
      <c r="C124" s="15"/>
      <c r="D124" s="15"/>
      <c r="E124" s="15"/>
      <c r="F124" s="154"/>
      <c r="G124" s="158">
        <v>7</v>
      </c>
      <c r="H124" s="154"/>
      <c r="I124" s="156"/>
      <c r="J124" s="155">
        <v>7</v>
      </c>
      <c r="K124" s="154"/>
      <c r="L124" s="154"/>
      <c r="M124" s="156"/>
      <c r="N124" s="155">
        <f t="shared" si="3"/>
        <v>7</v>
      </c>
      <c r="O124" s="15"/>
      <c r="P124" s="26"/>
      <c r="Q124" s="18"/>
      <c r="R124" s="18"/>
      <c r="S124" s="25"/>
      <c r="T124" s="25"/>
      <c r="U124" s="18"/>
      <c r="V124" s="26"/>
      <c r="W124" s="15"/>
      <c r="X124" s="25"/>
    </row>
    <row r="125" spans="1:24" s="17" customFormat="1" ht="12.75">
      <c r="A125" s="159">
        <v>1863</v>
      </c>
      <c r="B125" s="15"/>
      <c r="C125" s="15"/>
      <c r="D125" s="15"/>
      <c r="E125" s="15"/>
      <c r="F125" s="154"/>
      <c r="G125" s="158">
        <v>4</v>
      </c>
      <c r="H125" s="154"/>
      <c r="I125" s="156"/>
      <c r="J125" s="155">
        <v>4</v>
      </c>
      <c r="K125" s="154"/>
      <c r="L125" s="154"/>
      <c r="M125" s="156"/>
      <c r="N125" s="155">
        <f t="shared" si="3"/>
        <v>4</v>
      </c>
      <c r="O125" s="15"/>
      <c r="P125" s="26"/>
      <c r="Q125" s="18"/>
      <c r="R125" s="18"/>
      <c r="S125" s="25"/>
      <c r="T125" s="25"/>
      <c r="U125" s="18"/>
      <c r="V125" s="26"/>
      <c r="W125" s="15"/>
      <c r="X125" s="25"/>
    </row>
    <row r="126" spans="1:24" s="17" customFormat="1" ht="12.75">
      <c r="A126" s="159">
        <v>1862</v>
      </c>
      <c r="B126" s="15"/>
      <c r="C126" s="15"/>
      <c r="D126" s="15"/>
      <c r="E126" s="15"/>
      <c r="F126" s="154"/>
      <c r="G126" s="158">
        <v>23</v>
      </c>
      <c r="H126" s="154"/>
      <c r="I126" s="156"/>
      <c r="J126" s="155">
        <v>23</v>
      </c>
      <c r="K126" s="154"/>
      <c r="L126" s="154"/>
      <c r="M126" s="156"/>
      <c r="N126" s="155">
        <f t="shared" si="3"/>
        <v>23</v>
      </c>
      <c r="O126" s="15"/>
      <c r="P126" s="26"/>
      <c r="Q126" s="18"/>
      <c r="R126" s="18"/>
      <c r="S126" s="25"/>
      <c r="T126" s="25"/>
      <c r="U126" s="18"/>
      <c r="V126" s="26"/>
      <c r="W126" s="15"/>
      <c r="X126" s="25"/>
    </row>
    <row r="127" spans="1:24" s="17" customFormat="1" ht="12.75">
      <c r="A127" s="159">
        <v>1856</v>
      </c>
      <c r="B127" s="15"/>
      <c r="C127" s="15"/>
      <c r="D127" s="15"/>
      <c r="E127" s="15"/>
      <c r="F127" s="154"/>
      <c r="G127" s="158">
        <v>12</v>
      </c>
      <c r="H127" s="154"/>
      <c r="I127" s="156"/>
      <c r="J127" s="155">
        <v>12</v>
      </c>
      <c r="K127" s="154"/>
      <c r="L127" s="154"/>
      <c r="M127" s="156"/>
      <c r="N127" s="155">
        <f t="shared" si="3"/>
        <v>12</v>
      </c>
      <c r="O127" s="15"/>
      <c r="P127" s="26"/>
      <c r="Q127" s="18"/>
      <c r="R127" s="18"/>
      <c r="S127" s="25"/>
      <c r="T127" s="25"/>
      <c r="U127" s="18"/>
      <c r="V127" s="26"/>
      <c r="W127" s="15"/>
      <c r="X127" s="25"/>
    </row>
    <row r="128" spans="1:24" s="17" customFormat="1" ht="12.75">
      <c r="A128" s="159">
        <v>1854</v>
      </c>
      <c r="B128" s="15"/>
      <c r="C128" s="15"/>
      <c r="D128" s="15"/>
      <c r="E128" s="15"/>
      <c r="F128" s="154"/>
      <c r="G128" s="158">
        <v>4</v>
      </c>
      <c r="H128" s="154"/>
      <c r="I128" s="156"/>
      <c r="J128" s="155">
        <v>4</v>
      </c>
      <c r="K128" s="154"/>
      <c r="L128" s="154"/>
      <c r="M128" s="156"/>
      <c r="N128" s="155">
        <f t="shared" si="3"/>
        <v>4</v>
      </c>
      <c r="O128" s="15"/>
      <c r="P128" s="26"/>
      <c r="Q128" s="18"/>
      <c r="R128" s="18"/>
      <c r="S128" s="25"/>
      <c r="T128" s="25"/>
      <c r="U128" s="18"/>
      <c r="V128" s="26"/>
      <c r="W128" s="15"/>
      <c r="X128" s="25"/>
    </row>
    <row r="129" spans="1:24" s="17" customFormat="1" ht="12.75">
      <c r="A129" s="159">
        <v>1851</v>
      </c>
      <c r="B129" s="15"/>
      <c r="C129" s="15"/>
      <c r="D129" s="15"/>
      <c r="E129" s="15"/>
      <c r="F129" s="154"/>
      <c r="G129" s="158">
        <v>12</v>
      </c>
      <c r="H129" s="154"/>
      <c r="I129" s="156"/>
      <c r="J129" s="155">
        <v>12</v>
      </c>
      <c r="K129" s="154"/>
      <c r="L129" s="154"/>
      <c r="M129" s="156"/>
      <c r="N129" s="155">
        <f t="shared" si="3"/>
        <v>12</v>
      </c>
      <c r="O129" s="15"/>
      <c r="P129" s="26"/>
      <c r="Q129" s="18"/>
      <c r="R129" s="18"/>
      <c r="S129" s="25"/>
      <c r="T129" s="25"/>
      <c r="U129" s="18"/>
      <c r="V129" s="26"/>
      <c r="W129" s="15"/>
      <c r="X129" s="25"/>
    </row>
    <row r="130" spans="1:24" s="17" customFormat="1" ht="12.75">
      <c r="A130" s="159">
        <v>1850</v>
      </c>
      <c r="B130" s="15"/>
      <c r="C130" s="15"/>
      <c r="D130" s="15"/>
      <c r="E130" s="15"/>
      <c r="F130" s="154"/>
      <c r="G130" s="158">
        <v>12</v>
      </c>
      <c r="H130" s="154"/>
      <c r="I130" s="156"/>
      <c r="J130" s="155">
        <v>12</v>
      </c>
      <c r="K130" s="154"/>
      <c r="L130" s="154"/>
      <c r="M130" s="156"/>
      <c r="N130" s="155">
        <f t="shared" si="3"/>
        <v>12</v>
      </c>
      <c r="O130" s="15"/>
      <c r="P130" s="26"/>
      <c r="Q130" s="18"/>
      <c r="R130" s="18"/>
      <c r="S130" s="25"/>
      <c r="T130" s="25"/>
      <c r="U130" s="18"/>
      <c r="V130" s="26"/>
      <c r="W130" s="15"/>
      <c r="X130" s="25"/>
    </row>
    <row r="131" spans="1:24" s="17" customFormat="1" ht="12.75">
      <c r="A131" s="159">
        <v>1843</v>
      </c>
      <c r="B131" s="15"/>
      <c r="C131" s="15"/>
      <c r="D131" s="15"/>
      <c r="E131" s="15"/>
      <c r="F131" s="154"/>
      <c r="G131" s="158">
        <v>5</v>
      </c>
      <c r="H131" s="154"/>
      <c r="I131" s="156"/>
      <c r="J131" s="155">
        <v>5</v>
      </c>
      <c r="K131" s="154"/>
      <c r="L131" s="154"/>
      <c r="M131" s="156"/>
      <c r="N131" s="155">
        <f t="shared" si="3"/>
        <v>5</v>
      </c>
      <c r="O131" s="15"/>
      <c r="P131" s="26"/>
      <c r="Q131" s="18"/>
      <c r="R131" s="18"/>
      <c r="S131" s="25"/>
      <c r="T131" s="25"/>
      <c r="U131" s="18"/>
      <c r="V131" s="26"/>
      <c r="W131" s="15"/>
      <c r="X131" s="25"/>
    </row>
    <row r="132" spans="1:24" s="17" customFormat="1" ht="12.75">
      <c r="A132" s="159">
        <v>1842</v>
      </c>
      <c r="B132" s="15"/>
      <c r="C132" s="15"/>
      <c r="D132" s="15"/>
      <c r="E132" s="15"/>
      <c r="F132" s="154"/>
      <c r="G132" s="158">
        <v>3</v>
      </c>
      <c r="H132" s="154"/>
      <c r="I132" s="156"/>
      <c r="J132" s="155">
        <v>3</v>
      </c>
      <c r="K132" s="154"/>
      <c r="L132" s="154"/>
      <c r="M132" s="156"/>
      <c r="N132" s="155">
        <f t="shared" si="3"/>
        <v>3</v>
      </c>
      <c r="O132" s="15"/>
      <c r="P132" s="26"/>
      <c r="Q132" s="18"/>
      <c r="R132" s="18"/>
      <c r="S132" s="25"/>
      <c r="T132" s="25"/>
      <c r="U132" s="18"/>
      <c r="V132" s="26"/>
      <c r="W132" s="15"/>
      <c r="X132" s="25"/>
    </row>
    <row r="133" spans="1:24" s="17" customFormat="1" ht="12.75">
      <c r="A133" s="175">
        <v>1841</v>
      </c>
      <c r="B133" s="15"/>
      <c r="C133" s="15"/>
      <c r="D133" s="15"/>
      <c r="E133" s="15"/>
      <c r="F133" s="154"/>
      <c r="G133" s="158">
        <v>1</v>
      </c>
      <c r="H133" s="154"/>
      <c r="I133" s="156"/>
      <c r="J133" s="155">
        <v>2</v>
      </c>
      <c r="K133" s="154"/>
      <c r="L133" s="154"/>
      <c r="M133" s="156"/>
      <c r="N133" s="155">
        <f t="shared" si="3"/>
        <v>2</v>
      </c>
      <c r="O133" s="15"/>
      <c r="P133" s="26"/>
      <c r="Q133" s="18"/>
      <c r="R133" s="18"/>
      <c r="S133" s="25"/>
      <c r="T133" s="25"/>
      <c r="U133" s="18"/>
      <c r="V133" s="26"/>
      <c r="W133" s="15"/>
      <c r="X133" s="25"/>
    </row>
    <row r="134" spans="1:14" ht="12.75">
      <c r="A134" s="159">
        <v>1839</v>
      </c>
      <c r="B134" s="2"/>
      <c r="E134" s="23"/>
      <c r="F134" s="159"/>
      <c r="G134" s="158">
        <v>1</v>
      </c>
      <c r="H134" s="159"/>
      <c r="I134" s="155">
        <v>1</v>
      </c>
      <c r="J134" s="155">
        <v>1</v>
      </c>
      <c r="K134" s="159"/>
      <c r="L134" s="160"/>
      <c r="M134" s="159"/>
      <c r="N134" s="155">
        <f t="shared" si="3"/>
        <v>1</v>
      </c>
    </row>
    <row r="135" spans="1:24" s="17" customFormat="1" ht="12.75">
      <c r="A135" s="175">
        <v>1838</v>
      </c>
      <c r="B135" s="15"/>
      <c r="C135" s="15"/>
      <c r="D135" s="15"/>
      <c r="E135" s="15"/>
      <c r="F135" s="154"/>
      <c r="G135" s="158"/>
      <c r="H135" s="154"/>
      <c r="I135" s="159"/>
      <c r="J135" s="155">
        <v>1</v>
      </c>
      <c r="K135" s="154"/>
      <c r="L135" s="154"/>
      <c r="M135" s="156"/>
      <c r="N135" s="155">
        <f t="shared" si="3"/>
        <v>1</v>
      </c>
      <c r="O135" s="15"/>
      <c r="P135" s="26"/>
      <c r="Q135" s="18"/>
      <c r="R135" s="18"/>
      <c r="S135" s="25"/>
      <c r="T135" s="25"/>
      <c r="U135" s="18"/>
      <c r="V135" s="26"/>
      <c r="W135" s="15"/>
      <c r="X135" s="25"/>
    </row>
    <row r="136" spans="1:24" s="17" customFormat="1" ht="12.75">
      <c r="A136" s="175">
        <v>1837</v>
      </c>
      <c r="B136" s="15"/>
      <c r="C136" s="15"/>
      <c r="D136" s="15"/>
      <c r="E136" s="15"/>
      <c r="F136" s="154"/>
      <c r="G136" s="158">
        <v>15</v>
      </c>
      <c r="H136" s="154"/>
      <c r="I136" s="155">
        <v>1</v>
      </c>
      <c r="J136" s="155">
        <v>45</v>
      </c>
      <c r="K136" s="154"/>
      <c r="L136" s="154"/>
      <c r="M136" s="156"/>
      <c r="N136" s="155">
        <f t="shared" si="3"/>
        <v>45</v>
      </c>
      <c r="O136" s="15"/>
      <c r="P136" s="26"/>
      <c r="Q136" s="18"/>
      <c r="R136" s="18"/>
      <c r="S136" s="25"/>
      <c r="T136" s="25"/>
      <c r="U136" s="18"/>
      <c r="V136" s="26"/>
      <c r="W136" s="15"/>
      <c r="X136" s="25"/>
    </row>
    <row r="137" spans="1:24" s="17" customFormat="1" ht="12.75">
      <c r="A137" s="175">
        <v>1836</v>
      </c>
      <c r="B137" s="15"/>
      <c r="C137" s="15"/>
      <c r="D137" s="15"/>
      <c r="E137" s="15"/>
      <c r="F137" s="154"/>
      <c r="G137" s="158">
        <v>15</v>
      </c>
      <c r="H137" s="154"/>
      <c r="I137" s="155">
        <v>30</v>
      </c>
      <c r="J137" s="155">
        <v>33</v>
      </c>
      <c r="K137" s="154"/>
      <c r="L137" s="154"/>
      <c r="M137" s="156"/>
      <c r="N137" s="155">
        <f t="shared" si="3"/>
        <v>33</v>
      </c>
      <c r="O137" s="15"/>
      <c r="P137" s="26"/>
      <c r="Q137" s="18"/>
      <c r="R137" s="18"/>
      <c r="S137" s="25"/>
      <c r="T137" s="25"/>
      <c r="U137" s="18"/>
      <c r="V137" s="26"/>
      <c r="W137" s="15"/>
      <c r="X137" s="25"/>
    </row>
    <row r="138" spans="1:24" s="17" customFormat="1" ht="12.75">
      <c r="A138" s="159">
        <v>1835</v>
      </c>
      <c r="B138" s="15"/>
      <c r="C138" s="15"/>
      <c r="D138" s="15"/>
      <c r="E138" s="15"/>
      <c r="F138" s="154"/>
      <c r="G138" s="158">
        <v>3</v>
      </c>
      <c r="H138" s="154"/>
      <c r="I138" s="155">
        <v>18</v>
      </c>
      <c r="J138" s="155">
        <v>3</v>
      </c>
      <c r="K138" s="154"/>
      <c r="L138" s="154"/>
      <c r="M138" s="156"/>
      <c r="N138" s="155">
        <f t="shared" si="3"/>
        <v>3</v>
      </c>
      <c r="O138" s="15"/>
      <c r="P138" s="26"/>
      <c r="Q138" s="18"/>
      <c r="R138" s="18"/>
      <c r="S138" s="25"/>
      <c r="T138" s="25"/>
      <c r="U138" s="18"/>
      <c r="V138" s="26"/>
      <c r="W138" s="15"/>
      <c r="X138" s="25"/>
    </row>
    <row r="139" spans="1:24" s="17" customFormat="1" ht="12.75">
      <c r="A139" s="159">
        <v>1834</v>
      </c>
      <c r="B139" s="15"/>
      <c r="C139" s="15"/>
      <c r="D139" s="15"/>
      <c r="E139" s="15"/>
      <c r="F139" s="154"/>
      <c r="G139" s="158">
        <v>5</v>
      </c>
      <c r="H139" s="154"/>
      <c r="I139" s="155"/>
      <c r="J139" s="155">
        <v>5</v>
      </c>
      <c r="K139" s="154"/>
      <c r="L139" s="154"/>
      <c r="M139" s="156"/>
      <c r="N139" s="155">
        <f t="shared" si="3"/>
        <v>5</v>
      </c>
      <c r="O139" s="15"/>
      <c r="P139" s="26"/>
      <c r="Q139" s="18"/>
      <c r="R139" s="18"/>
      <c r="S139" s="25"/>
      <c r="T139" s="25"/>
      <c r="U139" s="18"/>
      <c r="V139" s="26"/>
      <c r="W139" s="15"/>
      <c r="X139" s="25"/>
    </row>
    <row r="140" spans="1:24" s="17" customFormat="1" ht="12.75">
      <c r="A140" s="159">
        <v>1833</v>
      </c>
      <c r="B140" s="15"/>
      <c r="C140" s="15"/>
      <c r="D140" s="15"/>
      <c r="E140" s="15"/>
      <c r="F140" s="154"/>
      <c r="G140" s="158">
        <v>11</v>
      </c>
      <c r="H140" s="154"/>
      <c r="I140" s="155"/>
      <c r="J140" s="155">
        <v>11</v>
      </c>
      <c r="K140" s="154"/>
      <c r="L140" s="154"/>
      <c r="M140" s="156"/>
      <c r="N140" s="155">
        <f t="shared" si="3"/>
        <v>11</v>
      </c>
      <c r="O140" s="15"/>
      <c r="P140" s="26"/>
      <c r="Q140" s="18"/>
      <c r="R140" s="18"/>
      <c r="S140" s="25"/>
      <c r="T140" s="25"/>
      <c r="U140" s="18"/>
      <c r="V140" s="26"/>
      <c r="W140" s="15"/>
      <c r="X140" s="25"/>
    </row>
    <row r="141" spans="1:24" s="17" customFormat="1" ht="12.75">
      <c r="A141" s="159">
        <v>1832</v>
      </c>
      <c r="B141" s="15"/>
      <c r="C141" s="15"/>
      <c r="D141" s="15"/>
      <c r="E141" s="15"/>
      <c r="F141" s="154"/>
      <c r="G141" s="158"/>
      <c r="H141" s="154"/>
      <c r="I141" s="155"/>
      <c r="J141" s="155">
        <v>54</v>
      </c>
      <c r="K141" s="154"/>
      <c r="L141" s="154"/>
      <c r="M141" s="156"/>
      <c r="N141" s="155">
        <f t="shared" si="3"/>
        <v>54</v>
      </c>
      <c r="O141" s="15"/>
      <c r="P141" s="26"/>
      <c r="Q141" s="18"/>
      <c r="R141" s="18"/>
      <c r="S141" s="25"/>
      <c r="T141" s="25"/>
      <c r="U141" s="18"/>
      <c r="V141" s="26"/>
      <c r="W141" s="15"/>
      <c r="X141" s="25"/>
    </row>
    <row r="142" spans="1:24" s="17" customFormat="1" ht="12.75">
      <c r="A142" s="159">
        <v>1831</v>
      </c>
      <c r="B142" s="15"/>
      <c r="C142" s="15"/>
      <c r="D142" s="15"/>
      <c r="E142" s="15"/>
      <c r="F142" s="154"/>
      <c r="G142" s="158">
        <v>9</v>
      </c>
      <c r="H142" s="154"/>
      <c r="I142" s="155">
        <v>54</v>
      </c>
      <c r="J142" s="155">
        <v>10</v>
      </c>
      <c r="K142" s="154"/>
      <c r="L142" s="154"/>
      <c r="M142" s="156"/>
      <c r="N142" s="155">
        <f t="shared" si="3"/>
        <v>10</v>
      </c>
      <c r="O142" s="15"/>
      <c r="P142" s="26"/>
      <c r="Q142" s="18"/>
      <c r="R142" s="18"/>
      <c r="S142" s="25"/>
      <c r="T142" s="25"/>
      <c r="U142" s="18"/>
      <c r="V142" s="26"/>
      <c r="W142" s="15"/>
      <c r="X142" s="25"/>
    </row>
    <row r="143" spans="1:24" s="17" customFormat="1" ht="12.75">
      <c r="A143" s="159">
        <v>1830</v>
      </c>
      <c r="B143" s="15"/>
      <c r="C143" s="15"/>
      <c r="D143" s="15"/>
      <c r="E143" s="15"/>
      <c r="F143" s="154"/>
      <c r="G143" s="158">
        <v>20</v>
      </c>
      <c r="H143" s="154"/>
      <c r="I143" s="155">
        <v>1</v>
      </c>
      <c r="J143" s="155">
        <v>21</v>
      </c>
      <c r="K143" s="154"/>
      <c r="L143" s="154"/>
      <c r="M143" s="156"/>
      <c r="N143" s="155">
        <f t="shared" si="3"/>
        <v>21</v>
      </c>
      <c r="O143" s="15"/>
      <c r="P143" s="26"/>
      <c r="Q143" s="18"/>
      <c r="R143" s="18"/>
      <c r="S143" s="25"/>
      <c r="T143" s="25"/>
      <c r="U143" s="18"/>
      <c r="V143" s="26"/>
      <c r="W143" s="15"/>
      <c r="X143" s="25"/>
    </row>
    <row r="144" spans="1:24" s="17" customFormat="1" ht="12.75">
      <c r="A144" s="159">
        <v>1829</v>
      </c>
      <c r="B144" s="15"/>
      <c r="C144" s="15"/>
      <c r="D144" s="15"/>
      <c r="E144" s="15"/>
      <c r="F144" s="154"/>
      <c r="G144" s="158">
        <v>28</v>
      </c>
      <c r="H144" s="154"/>
      <c r="I144" s="155">
        <v>1</v>
      </c>
      <c r="J144" s="155">
        <v>28</v>
      </c>
      <c r="K144" s="154"/>
      <c r="L144" s="154"/>
      <c r="M144" s="156"/>
      <c r="N144" s="155">
        <f t="shared" si="3"/>
        <v>28</v>
      </c>
      <c r="O144" s="15"/>
      <c r="P144" s="26"/>
      <c r="Q144" s="18"/>
      <c r="R144" s="18"/>
      <c r="S144" s="25"/>
      <c r="T144" s="25"/>
      <c r="U144" s="18"/>
      <c r="V144" s="26"/>
      <c r="W144" s="15"/>
      <c r="X144" s="25"/>
    </row>
    <row r="145" spans="1:24" s="17" customFormat="1" ht="12.75">
      <c r="A145" s="159">
        <v>1828</v>
      </c>
      <c r="B145" s="15"/>
      <c r="C145" s="15"/>
      <c r="D145" s="15"/>
      <c r="E145" s="15"/>
      <c r="F145" s="154"/>
      <c r="G145" s="158">
        <v>5</v>
      </c>
      <c r="H145" s="154"/>
      <c r="I145" s="155"/>
      <c r="J145" s="155">
        <v>5</v>
      </c>
      <c r="K145" s="154"/>
      <c r="L145" s="154"/>
      <c r="M145" s="156"/>
      <c r="N145" s="155">
        <f t="shared" si="3"/>
        <v>5</v>
      </c>
      <c r="O145" s="15"/>
      <c r="P145" s="26"/>
      <c r="Q145" s="18"/>
      <c r="R145" s="18"/>
      <c r="S145" s="25"/>
      <c r="T145" s="25"/>
      <c r="U145" s="18"/>
      <c r="V145" s="26"/>
      <c r="W145" s="15"/>
      <c r="X145" s="25"/>
    </row>
    <row r="146" spans="1:24" s="17" customFormat="1" ht="12.75">
      <c r="A146" s="182">
        <v>1822</v>
      </c>
      <c r="B146" s="27"/>
      <c r="C146" s="27"/>
      <c r="D146" s="27"/>
      <c r="E146" s="27"/>
      <c r="F146" s="154"/>
      <c r="G146" s="161">
        <v>7</v>
      </c>
      <c r="H146" s="154"/>
      <c r="I146" s="157"/>
      <c r="J146" s="157">
        <v>7</v>
      </c>
      <c r="K146" s="154"/>
      <c r="L146" s="154"/>
      <c r="M146" s="162"/>
      <c r="N146" s="157">
        <f t="shared" si="3"/>
        <v>7</v>
      </c>
      <c r="O146" s="15"/>
      <c r="P146" s="26"/>
      <c r="Q146" s="18"/>
      <c r="R146" s="18"/>
      <c r="S146" s="25"/>
      <c r="T146" s="25"/>
      <c r="U146" s="18"/>
      <c r="V146" s="26"/>
      <c r="W146" s="15"/>
      <c r="X146" s="25"/>
    </row>
    <row r="147" spans="1:24" s="17" customFormat="1" ht="12.75">
      <c r="A147" s="183"/>
      <c r="B147" s="181"/>
      <c r="C147" s="181"/>
      <c r="D147" s="181"/>
      <c r="E147" s="181"/>
      <c r="F147" s="163"/>
      <c r="G147" s="163"/>
      <c r="H147" s="163"/>
      <c r="I147" s="163"/>
      <c r="J147" s="164"/>
      <c r="K147" s="163"/>
      <c r="L147" s="163"/>
      <c r="M147" s="163"/>
      <c r="N147" s="164"/>
      <c r="O147" s="15"/>
      <c r="P147" s="26"/>
      <c r="Q147" s="18"/>
      <c r="R147" s="18"/>
      <c r="S147" s="25"/>
      <c r="T147" s="25"/>
      <c r="U147" s="18"/>
      <c r="V147" s="26"/>
      <c r="W147" s="15"/>
      <c r="X147" s="25"/>
    </row>
    <row r="148" spans="1:24" s="17" customFormat="1" ht="12.75">
      <c r="A148" s="184" t="s">
        <v>17</v>
      </c>
      <c r="B148" s="154">
        <f>SUM(B5:B147)</f>
        <v>1271</v>
      </c>
      <c r="C148" s="154">
        <f>SUM(C5:C147)</f>
        <v>869</v>
      </c>
      <c r="D148" s="180">
        <f>SUM(D5:D147)</f>
        <v>2140</v>
      </c>
      <c r="E148" s="154"/>
      <c r="F148" s="154">
        <f>SUM(F5:F147)</f>
        <v>10700</v>
      </c>
      <c r="G148" s="154">
        <f>SUM(G5:G147)</f>
        <v>5983</v>
      </c>
      <c r="H148" s="154">
        <f>SUM(H5:H147)</f>
        <v>7437</v>
      </c>
      <c r="I148" s="154">
        <f>SUM(I5:I147)</f>
        <v>4729</v>
      </c>
      <c r="J148" s="180">
        <f>SUM(J5:J147)</f>
        <v>28849</v>
      </c>
      <c r="K148" s="186"/>
      <c r="L148" s="180">
        <f>SUM(L5:L147)</f>
        <v>782</v>
      </c>
      <c r="M148" s="186"/>
      <c r="N148" s="180">
        <f>SUM(N5:N147)</f>
        <v>31771</v>
      </c>
      <c r="O148" s="15"/>
      <c r="P148" s="26"/>
      <c r="Q148" s="18"/>
      <c r="R148" s="18"/>
      <c r="S148" s="25"/>
      <c r="T148" s="25"/>
      <c r="U148" s="18"/>
      <c r="V148" s="26"/>
      <c r="W148" s="15"/>
      <c r="X148" s="25"/>
    </row>
    <row r="149" spans="1:24" s="17" customFormat="1" ht="13.5" thickBot="1">
      <c r="A149" s="185"/>
      <c r="B149" s="187"/>
      <c r="C149" s="187"/>
      <c r="D149" s="187"/>
      <c r="E149" s="187"/>
      <c r="F149" s="165"/>
      <c r="G149" s="165"/>
      <c r="H149" s="165"/>
      <c r="I149" s="165"/>
      <c r="J149" s="165"/>
      <c r="K149" s="165"/>
      <c r="L149" s="165"/>
      <c r="M149" s="166"/>
      <c r="N149" s="167"/>
      <c r="O149" s="15"/>
      <c r="P149" s="26"/>
      <c r="Q149" s="18"/>
      <c r="R149" s="18"/>
      <c r="S149" s="25"/>
      <c r="T149" s="25"/>
      <c r="U149" s="18"/>
      <c r="V149" s="26"/>
      <c r="W149" s="15"/>
      <c r="X149" s="25"/>
    </row>
    <row r="150" spans="1:24" ht="13.5" thickTop="1">
      <c r="A150" s="2"/>
      <c r="B150" s="2"/>
      <c r="E150" s="23"/>
      <c r="F150" s="2"/>
      <c r="G150" s="2"/>
      <c r="H150" s="2"/>
      <c r="I150" s="2"/>
      <c r="J150" s="2"/>
      <c r="K150" s="2"/>
      <c r="L150" s="20"/>
      <c r="N150" s="5"/>
      <c r="O150" s="15"/>
      <c r="P150" s="26"/>
      <c r="Q150" s="18"/>
      <c r="R150" s="18"/>
      <c r="S150" s="25"/>
      <c r="T150" s="25"/>
      <c r="U150" s="18"/>
      <c r="V150" s="26"/>
      <c r="W150" s="15"/>
      <c r="X150" s="25"/>
    </row>
    <row r="151" spans="1:24" ht="12.75">
      <c r="A151" s="2"/>
      <c r="B151" s="2"/>
      <c r="E151" s="2"/>
      <c r="F151" s="2"/>
      <c r="G151" s="2"/>
      <c r="H151" s="2"/>
      <c r="I151" s="2"/>
      <c r="J151" s="2"/>
      <c r="K151" s="2"/>
      <c r="L151" s="20"/>
      <c r="N151" s="5"/>
      <c r="O151" s="15"/>
      <c r="P151" s="26"/>
      <c r="Q151" s="18"/>
      <c r="R151" s="18"/>
      <c r="S151" s="25"/>
      <c r="T151" s="25"/>
      <c r="U151" s="18"/>
      <c r="V151" s="26"/>
      <c r="W151" s="15"/>
      <c r="X151" s="25"/>
    </row>
    <row r="152" spans="1:24" ht="12.75">
      <c r="A152" s="2"/>
      <c r="B152" s="2"/>
      <c r="E152" s="23"/>
      <c r="F152" s="2"/>
      <c r="G152" s="2"/>
      <c r="H152" s="2"/>
      <c r="I152" s="2"/>
      <c r="J152" s="2"/>
      <c r="K152" s="2"/>
      <c r="L152" s="20"/>
      <c r="N152" s="5"/>
      <c r="O152" s="15"/>
      <c r="P152" s="26"/>
      <c r="Q152" s="18"/>
      <c r="R152" s="18"/>
      <c r="S152" s="25"/>
      <c r="T152" s="25"/>
      <c r="U152" s="18"/>
      <c r="V152" s="26"/>
      <c r="W152" s="15"/>
      <c r="X152" s="25"/>
    </row>
    <row r="153" spans="1:24" ht="12.75">
      <c r="A153" s="15"/>
      <c r="B153" s="18"/>
      <c r="C153" s="18"/>
      <c r="E153" s="18"/>
      <c r="F153" s="18"/>
      <c r="G153" s="18"/>
      <c r="H153" s="18"/>
      <c r="I153" s="18"/>
      <c r="J153" s="32"/>
      <c r="K153" s="2"/>
      <c r="L153" s="20"/>
      <c r="N153" s="5"/>
      <c r="O153" s="15"/>
      <c r="P153" s="26"/>
      <c r="Q153" s="18"/>
      <c r="R153" s="18"/>
      <c r="S153" s="25"/>
      <c r="T153" s="25"/>
      <c r="U153" s="18"/>
      <c r="V153" s="26"/>
      <c r="W153" s="15"/>
      <c r="X153" s="25"/>
    </row>
    <row r="154" spans="1:24" ht="12.75">
      <c r="A154" s="15"/>
      <c r="B154" s="18"/>
      <c r="C154" s="18"/>
      <c r="E154" s="18"/>
      <c r="F154" s="18"/>
      <c r="G154" s="18"/>
      <c r="H154" s="18"/>
      <c r="I154" s="18"/>
      <c r="J154" s="32"/>
      <c r="K154" s="2"/>
      <c r="L154" s="20"/>
      <c r="N154" s="5"/>
      <c r="O154" s="15"/>
      <c r="P154" s="26"/>
      <c r="Q154" s="18"/>
      <c r="R154" s="18"/>
      <c r="S154" s="25"/>
      <c r="T154" s="25"/>
      <c r="U154" s="18"/>
      <c r="V154" s="26"/>
      <c r="W154" s="15"/>
      <c r="X154" s="25"/>
    </row>
    <row r="155" spans="1:24" ht="12.75">
      <c r="A155" s="15"/>
      <c r="B155" s="18"/>
      <c r="C155" s="18"/>
      <c r="E155" s="18"/>
      <c r="F155" s="18"/>
      <c r="G155" s="18"/>
      <c r="H155" s="18"/>
      <c r="I155" s="18"/>
      <c r="J155" s="32"/>
      <c r="K155" s="2"/>
      <c r="L155" s="20"/>
      <c r="N155" s="5"/>
      <c r="O155" s="15"/>
      <c r="P155" s="26"/>
      <c r="Q155" s="18"/>
      <c r="R155" s="18"/>
      <c r="S155" s="25"/>
      <c r="T155" s="25"/>
      <c r="U155" s="18"/>
      <c r="V155" s="26"/>
      <c r="W155" s="15"/>
      <c r="X155" s="25"/>
    </row>
    <row r="156" spans="1:24" ht="12.75">
      <c r="A156" s="15"/>
      <c r="B156" s="18"/>
      <c r="C156" s="18"/>
      <c r="E156" s="18"/>
      <c r="F156" s="18"/>
      <c r="G156" s="18"/>
      <c r="H156" s="18"/>
      <c r="I156" s="2"/>
      <c r="J156" s="32"/>
      <c r="L156" s="20"/>
      <c r="N156" s="5"/>
      <c r="O156" s="15"/>
      <c r="P156" s="26"/>
      <c r="Q156" s="18"/>
      <c r="R156" s="18"/>
      <c r="S156" s="25"/>
      <c r="T156" s="25"/>
      <c r="U156" s="18"/>
      <c r="V156" s="26"/>
      <c r="W156" s="15"/>
      <c r="X156" s="25"/>
    </row>
    <row r="157" spans="1:24" ht="12.75">
      <c r="A157" s="15"/>
      <c r="B157" s="18"/>
      <c r="C157" s="18"/>
      <c r="E157" s="18"/>
      <c r="F157" s="18"/>
      <c r="G157" s="18"/>
      <c r="H157" s="18"/>
      <c r="I157" s="2"/>
      <c r="J157" s="32"/>
      <c r="L157" s="20"/>
      <c r="N157" s="5"/>
      <c r="O157" s="15"/>
      <c r="P157" s="26"/>
      <c r="Q157" s="18"/>
      <c r="R157" s="18"/>
      <c r="S157" s="25"/>
      <c r="T157" s="25"/>
      <c r="U157" s="18"/>
      <c r="V157" s="26"/>
      <c r="W157" s="15"/>
      <c r="X157" s="25"/>
    </row>
    <row r="158" spans="1:24" ht="12.75">
      <c r="A158" s="15"/>
      <c r="B158" s="18"/>
      <c r="C158" s="18"/>
      <c r="E158" s="18"/>
      <c r="F158" s="18"/>
      <c r="G158" s="18"/>
      <c r="H158" s="18"/>
      <c r="I158" s="2"/>
      <c r="J158" s="32"/>
      <c r="L158" s="20"/>
      <c r="N158" s="5"/>
      <c r="O158" s="15"/>
      <c r="P158" s="26"/>
      <c r="Q158" s="18"/>
      <c r="R158" s="18"/>
      <c r="S158" s="25"/>
      <c r="T158" s="25"/>
      <c r="U158" s="18"/>
      <c r="V158" s="26"/>
      <c r="W158" s="15"/>
      <c r="X158" s="25"/>
    </row>
    <row r="159" spans="1:24" ht="12.75">
      <c r="A159" s="15"/>
      <c r="B159" s="18"/>
      <c r="C159" s="18"/>
      <c r="E159" s="18"/>
      <c r="F159" s="18"/>
      <c r="G159" s="18"/>
      <c r="H159" s="18"/>
      <c r="I159" s="2"/>
      <c r="J159" s="32"/>
      <c r="L159" s="20"/>
      <c r="N159" s="5"/>
      <c r="O159" s="15"/>
      <c r="P159" s="26"/>
      <c r="Q159" s="18"/>
      <c r="R159" s="18"/>
      <c r="S159" s="25"/>
      <c r="T159" s="25"/>
      <c r="U159" s="18"/>
      <c r="V159" s="26"/>
      <c r="W159" s="15"/>
      <c r="X159" s="25"/>
    </row>
    <row r="160" spans="1:24" ht="12.75">
      <c r="A160" s="15"/>
      <c r="B160" s="18"/>
      <c r="C160" s="18"/>
      <c r="E160" s="18"/>
      <c r="F160" s="18"/>
      <c r="G160" s="18"/>
      <c r="H160" s="18"/>
      <c r="I160" s="2"/>
      <c r="J160" s="32"/>
      <c r="L160" s="20"/>
      <c r="N160" s="5"/>
      <c r="O160" s="15"/>
      <c r="P160" s="26"/>
      <c r="Q160" s="18"/>
      <c r="R160" s="18"/>
      <c r="S160" s="25"/>
      <c r="T160" s="25"/>
      <c r="U160" s="18"/>
      <c r="V160" s="26"/>
      <c r="W160" s="15"/>
      <c r="X160" s="25"/>
    </row>
    <row r="161" spans="1:24" ht="12.75">
      <c r="A161" s="15"/>
      <c r="B161" s="18"/>
      <c r="C161" s="18"/>
      <c r="E161" s="18"/>
      <c r="F161" s="18"/>
      <c r="G161" s="18"/>
      <c r="H161" s="18"/>
      <c r="I161" s="2"/>
      <c r="J161" s="32"/>
      <c r="L161" s="20"/>
      <c r="N161" s="5"/>
      <c r="O161" s="15"/>
      <c r="P161" s="26"/>
      <c r="Q161" s="18"/>
      <c r="R161" s="18"/>
      <c r="S161" s="25"/>
      <c r="T161" s="25"/>
      <c r="U161" s="18"/>
      <c r="V161" s="26"/>
      <c r="W161" s="15"/>
      <c r="X161" s="25"/>
    </row>
    <row r="162" spans="1:24" ht="12.75">
      <c r="A162" s="15"/>
      <c r="B162" s="18"/>
      <c r="C162" s="18"/>
      <c r="E162" s="18"/>
      <c r="F162" s="18"/>
      <c r="G162" s="18"/>
      <c r="H162" s="18"/>
      <c r="I162" s="2"/>
      <c r="J162" s="32"/>
      <c r="L162" s="20"/>
      <c r="N162" s="5"/>
      <c r="O162" s="15"/>
      <c r="P162" s="26"/>
      <c r="Q162" s="18"/>
      <c r="R162" s="18"/>
      <c r="S162" s="18"/>
      <c r="T162" s="25"/>
      <c r="U162" s="18"/>
      <c r="V162" s="26"/>
      <c r="W162" s="15"/>
      <c r="X162" s="18"/>
    </row>
    <row r="163" spans="1:24" ht="12.75">
      <c r="A163" s="15"/>
      <c r="B163" s="18"/>
      <c r="C163" s="18"/>
      <c r="E163" s="18"/>
      <c r="F163" s="18"/>
      <c r="G163" s="18"/>
      <c r="H163" s="18"/>
      <c r="I163" s="2"/>
      <c r="J163" s="32"/>
      <c r="L163" s="20"/>
      <c r="N163" s="5"/>
      <c r="O163" s="15"/>
      <c r="P163" s="26"/>
      <c r="Q163" s="18"/>
      <c r="R163" s="18"/>
      <c r="S163" s="25"/>
      <c r="T163" s="25"/>
      <c r="U163" s="18"/>
      <c r="V163" s="26"/>
      <c r="W163" s="15"/>
      <c r="X163" s="25"/>
    </row>
    <row r="164" spans="1:24" ht="12.75">
      <c r="A164" s="16"/>
      <c r="B164" s="18"/>
      <c r="C164" s="18"/>
      <c r="E164" s="18"/>
      <c r="F164" s="18"/>
      <c r="G164" s="18"/>
      <c r="H164" s="18"/>
      <c r="I164" s="2"/>
      <c r="J164" s="32"/>
      <c r="L164" s="20"/>
      <c r="N164" s="5"/>
      <c r="O164" s="15"/>
      <c r="P164" s="26"/>
      <c r="Q164" s="18"/>
      <c r="R164" s="18"/>
      <c r="S164" s="18"/>
      <c r="T164" s="25"/>
      <c r="U164" s="18"/>
      <c r="V164" s="26"/>
      <c r="W164" s="15"/>
      <c r="X164" s="18"/>
    </row>
    <row r="165" spans="1:24" ht="12.75">
      <c r="A165" s="16"/>
      <c r="B165" s="18"/>
      <c r="C165" s="18"/>
      <c r="E165" s="18"/>
      <c r="F165" s="18"/>
      <c r="G165" s="18"/>
      <c r="H165" s="18"/>
      <c r="I165" s="2"/>
      <c r="J165" s="32"/>
      <c r="L165" s="20"/>
      <c r="N165" s="5"/>
      <c r="O165" s="15"/>
      <c r="P165" s="26"/>
      <c r="Q165" s="18"/>
      <c r="R165" s="18"/>
      <c r="S165" s="25"/>
      <c r="T165" s="25"/>
      <c r="U165" s="18"/>
      <c r="V165" s="26"/>
      <c r="W165" s="15"/>
      <c r="X165" s="25"/>
    </row>
    <row r="166" spans="1:24" ht="12.75">
      <c r="A166" s="16"/>
      <c r="B166" s="18"/>
      <c r="C166" s="18"/>
      <c r="E166" s="18"/>
      <c r="F166" s="18"/>
      <c r="G166" s="18"/>
      <c r="H166" s="18"/>
      <c r="I166" s="2"/>
      <c r="J166" s="32"/>
      <c r="L166" s="20"/>
      <c r="N166" s="5"/>
      <c r="O166" s="15"/>
      <c r="P166" s="26"/>
      <c r="Q166" s="18"/>
      <c r="R166" s="18"/>
      <c r="S166" s="18"/>
      <c r="T166" s="25"/>
      <c r="U166" s="18"/>
      <c r="V166" s="26"/>
      <c r="W166" s="15"/>
      <c r="X166" s="18"/>
    </row>
    <row r="167" spans="1:24" ht="12.75">
      <c r="A167" s="16"/>
      <c r="B167" s="18"/>
      <c r="C167" s="18"/>
      <c r="E167" s="18"/>
      <c r="F167" s="18"/>
      <c r="G167" s="18"/>
      <c r="H167" s="18"/>
      <c r="I167" s="2"/>
      <c r="J167" s="32"/>
      <c r="L167" s="20"/>
      <c r="N167" s="5"/>
      <c r="O167" s="15"/>
      <c r="P167" s="26"/>
      <c r="Q167" s="18"/>
      <c r="R167" s="18"/>
      <c r="S167" s="18"/>
      <c r="T167" s="25"/>
      <c r="U167" s="18"/>
      <c r="V167" s="26"/>
      <c r="W167" s="15"/>
      <c r="X167" s="18"/>
    </row>
    <row r="168" spans="1:24" ht="12.75">
      <c r="A168" s="16"/>
      <c r="B168" s="18"/>
      <c r="C168" s="18"/>
      <c r="E168" s="18"/>
      <c r="F168" s="18"/>
      <c r="G168" s="18"/>
      <c r="H168" s="18"/>
      <c r="I168" s="2"/>
      <c r="J168" s="32"/>
      <c r="L168" s="20"/>
      <c r="N168" s="5"/>
      <c r="O168" s="15"/>
      <c r="P168" s="26"/>
      <c r="Q168" s="18"/>
      <c r="R168" s="18"/>
      <c r="S168" s="25"/>
      <c r="T168" s="25"/>
      <c r="U168" s="18"/>
      <c r="V168" s="26"/>
      <c r="W168" s="15"/>
      <c r="X168" s="25"/>
    </row>
    <row r="169" spans="1:24" ht="12.75">
      <c r="A169" s="16"/>
      <c r="B169" s="18"/>
      <c r="C169" s="18"/>
      <c r="E169" s="18"/>
      <c r="F169" s="18"/>
      <c r="G169" s="18"/>
      <c r="H169" s="18"/>
      <c r="I169" s="2"/>
      <c r="J169" s="32"/>
      <c r="L169" s="20"/>
      <c r="N169" s="5"/>
      <c r="O169" s="15"/>
      <c r="P169" s="26"/>
      <c r="Q169" s="18"/>
      <c r="R169" s="18"/>
      <c r="S169" s="25"/>
      <c r="T169" s="25"/>
      <c r="U169" s="18"/>
      <c r="V169" s="26"/>
      <c r="W169" s="15"/>
      <c r="X169" s="25"/>
    </row>
    <row r="170" spans="1:24" ht="12.75">
      <c r="A170" s="16"/>
      <c r="B170" s="18"/>
      <c r="C170" s="18"/>
      <c r="E170" s="18"/>
      <c r="F170" s="18"/>
      <c r="G170" s="18"/>
      <c r="H170" s="18"/>
      <c r="I170" s="2"/>
      <c r="J170" s="32"/>
      <c r="L170" s="20"/>
      <c r="N170" s="5"/>
      <c r="O170" s="15"/>
      <c r="P170" s="26"/>
      <c r="Q170" s="18"/>
      <c r="R170" s="18"/>
      <c r="S170" s="25"/>
      <c r="T170" s="25"/>
      <c r="U170" s="18"/>
      <c r="V170" s="26"/>
      <c r="W170" s="15"/>
      <c r="X170" s="25"/>
    </row>
    <row r="171" spans="1:24" ht="12.75">
      <c r="A171" s="2"/>
      <c r="B171" s="2"/>
      <c r="E171" s="2"/>
      <c r="F171" s="2"/>
      <c r="G171" s="2"/>
      <c r="H171" s="2"/>
      <c r="I171" s="2"/>
      <c r="J171" s="2"/>
      <c r="L171" s="20"/>
      <c r="N171" s="5"/>
      <c r="O171" s="15"/>
      <c r="P171" s="26"/>
      <c r="Q171" s="18"/>
      <c r="R171" s="18"/>
      <c r="S171" s="25"/>
      <c r="T171" s="25"/>
      <c r="U171" s="18"/>
      <c r="V171" s="26"/>
      <c r="W171" s="15"/>
      <c r="X171" s="25"/>
    </row>
    <row r="172" spans="1:24" ht="12.75">
      <c r="A172" s="2"/>
      <c r="B172" s="2"/>
      <c r="E172" s="2"/>
      <c r="F172" s="2"/>
      <c r="G172" s="2"/>
      <c r="H172" s="2"/>
      <c r="I172" s="2"/>
      <c r="J172" s="2"/>
      <c r="L172" s="20"/>
      <c r="N172" s="5"/>
      <c r="O172" s="15"/>
      <c r="P172" s="26"/>
      <c r="Q172" s="18"/>
      <c r="R172" s="18"/>
      <c r="S172" s="18"/>
      <c r="T172" s="25"/>
      <c r="U172" s="18"/>
      <c r="V172" s="26"/>
      <c r="W172" s="15"/>
      <c r="X172" s="18"/>
    </row>
    <row r="173" spans="1:24" ht="12.75">
      <c r="A173" s="2"/>
      <c r="B173" s="2"/>
      <c r="E173" s="2"/>
      <c r="F173" s="2"/>
      <c r="G173" s="2"/>
      <c r="H173" s="2"/>
      <c r="I173" s="2"/>
      <c r="J173" s="2"/>
      <c r="L173" s="20"/>
      <c r="N173" s="5"/>
      <c r="O173" s="15"/>
      <c r="P173" s="35"/>
      <c r="Q173" s="18"/>
      <c r="R173" s="18"/>
      <c r="S173" s="18"/>
      <c r="T173" s="25"/>
      <c r="U173" s="18"/>
      <c r="V173" s="35"/>
      <c r="W173" s="15"/>
      <c r="X173" s="18"/>
    </row>
    <row r="174" spans="1:24" ht="12.75">
      <c r="A174" s="2"/>
      <c r="B174" s="2"/>
      <c r="E174" s="2"/>
      <c r="F174" s="2"/>
      <c r="G174" s="2"/>
      <c r="H174" s="2"/>
      <c r="I174" s="2"/>
      <c r="J174" s="2"/>
      <c r="L174" s="20"/>
      <c r="N174" s="5"/>
      <c r="O174" s="27"/>
      <c r="P174" s="18"/>
      <c r="Q174" s="18"/>
      <c r="R174" s="18"/>
      <c r="S174" s="25"/>
      <c r="T174" s="25"/>
      <c r="U174" s="18"/>
      <c r="V174" s="18"/>
      <c r="W174" s="15"/>
      <c r="X174" s="25"/>
    </row>
    <row r="175" spans="1:24" ht="12.75">
      <c r="A175" s="2"/>
      <c r="B175" s="2"/>
      <c r="E175" s="2"/>
      <c r="F175" s="2"/>
      <c r="G175" s="2"/>
      <c r="H175" s="2"/>
      <c r="I175" s="2"/>
      <c r="J175" s="2"/>
      <c r="L175" s="20"/>
      <c r="N175" s="5"/>
      <c r="O175" s="27"/>
      <c r="P175" s="18"/>
      <c r="Q175" s="18"/>
      <c r="R175" s="18"/>
      <c r="S175" s="25"/>
      <c r="T175" s="25"/>
      <c r="U175" s="18"/>
      <c r="V175" s="18"/>
      <c r="W175" s="15"/>
      <c r="X175" s="25"/>
    </row>
    <row r="176" spans="1:24" ht="12.75">
      <c r="A176" s="2"/>
      <c r="B176" s="2"/>
      <c r="E176" s="2"/>
      <c r="F176" s="2"/>
      <c r="G176" s="2"/>
      <c r="H176" s="2"/>
      <c r="I176" s="2"/>
      <c r="J176" s="2"/>
      <c r="L176" s="20"/>
      <c r="N176" s="5"/>
      <c r="O176" s="15"/>
      <c r="P176" s="18"/>
      <c r="Q176" s="18"/>
      <c r="R176" s="18"/>
      <c r="S176" s="25"/>
      <c r="T176" s="25"/>
      <c r="U176" s="18"/>
      <c r="V176" s="18"/>
      <c r="W176" s="15"/>
      <c r="X176" s="25"/>
    </row>
    <row r="177" spans="1:24" ht="12.75">
      <c r="A177" s="2"/>
      <c r="B177" s="2"/>
      <c r="E177" s="2"/>
      <c r="F177" s="2"/>
      <c r="G177" s="2"/>
      <c r="H177" s="2"/>
      <c r="I177" s="2"/>
      <c r="J177" s="2"/>
      <c r="L177" s="20"/>
      <c r="N177" s="5"/>
      <c r="O177" s="15"/>
      <c r="P177" s="18"/>
      <c r="Q177" s="18"/>
      <c r="R177" s="18"/>
      <c r="S177" s="25"/>
      <c r="T177" s="25"/>
      <c r="U177" s="18"/>
      <c r="V177" s="18"/>
      <c r="W177" s="15"/>
      <c r="X177" s="25"/>
    </row>
    <row r="178" spans="1:24" ht="12.75">
      <c r="A178" s="2"/>
      <c r="B178" s="2"/>
      <c r="E178" s="2"/>
      <c r="F178" s="2"/>
      <c r="G178" s="2"/>
      <c r="H178" s="2"/>
      <c r="I178" s="2"/>
      <c r="J178" s="2"/>
      <c r="L178" s="20"/>
      <c r="N178" s="5"/>
      <c r="O178" s="15"/>
      <c r="P178" s="18"/>
      <c r="Q178" s="18"/>
      <c r="R178" s="18"/>
      <c r="S178" s="25"/>
      <c r="T178" s="25"/>
      <c r="U178" s="18"/>
      <c r="V178" s="18"/>
      <c r="W178" s="15"/>
      <c r="X178" s="25"/>
    </row>
    <row r="179" spans="1:24" ht="12.75">
      <c r="A179" s="2"/>
      <c r="B179" s="2"/>
      <c r="E179" s="2"/>
      <c r="F179" s="2"/>
      <c r="G179" s="2"/>
      <c r="H179" s="2"/>
      <c r="I179" s="2"/>
      <c r="J179" s="2"/>
      <c r="L179" s="20"/>
      <c r="N179" s="5"/>
      <c r="O179" s="15"/>
      <c r="P179" s="18"/>
      <c r="Q179" s="18"/>
      <c r="R179" s="18"/>
      <c r="S179" s="25"/>
      <c r="T179" s="25"/>
      <c r="U179" s="18"/>
      <c r="V179" s="18"/>
      <c r="W179" s="15"/>
      <c r="X179" s="25"/>
    </row>
    <row r="180" spans="1:24" ht="12.75">
      <c r="A180" s="2"/>
      <c r="B180" s="2"/>
      <c r="E180" s="2"/>
      <c r="F180" s="2"/>
      <c r="G180" s="2"/>
      <c r="H180" s="2"/>
      <c r="I180" s="2"/>
      <c r="J180" s="2"/>
      <c r="L180" s="20"/>
      <c r="N180" s="5"/>
      <c r="O180" s="15"/>
      <c r="P180" s="18"/>
      <c r="Q180" s="18"/>
      <c r="R180" s="18"/>
      <c r="S180" s="25"/>
      <c r="T180" s="25"/>
      <c r="U180" s="18"/>
      <c r="V180" s="18"/>
      <c r="W180" s="15"/>
      <c r="X180" s="25"/>
    </row>
    <row r="181" spans="1:24" ht="12.75">
      <c r="A181" s="2"/>
      <c r="B181" s="2"/>
      <c r="E181" s="2"/>
      <c r="F181" s="2"/>
      <c r="G181" s="2"/>
      <c r="H181" s="2"/>
      <c r="I181" s="2"/>
      <c r="J181" s="2"/>
      <c r="L181" s="20"/>
      <c r="N181" s="5"/>
      <c r="O181" s="15"/>
      <c r="P181" s="18"/>
      <c r="Q181" s="18"/>
      <c r="R181" s="18"/>
      <c r="S181" s="25"/>
      <c r="T181" s="25"/>
      <c r="U181" s="18"/>
      <c r="V181" s="18"/>
      <c r="W181" s="15"/>
      <c r="X181" s="25"/>
    </row>
    <row r="182" spans="1:24" ht="12.75">
      <c r="A182" s="2"/>
      <c r="B182" s="2"/>
      <c r="E182" s="2"/>
      <c r="F182" s="2"/>
      <c r="G182" s="2"/>
      <c r="H182" s="2"/>
      <c r="I182" s="2"/>
      <c r="J182" s="2"/>
      <c r="L182" s="20"/>
      <c r="N182" s="5"/>
      <c r="O182" s="15"/>
      <c r="P182" s="18"/>
      <c r="Q182" s="18"/>
      <c r="R182" s="18"/>
      <c r="S182" s="25"/>
      <c r="T182" s="25"/>
      <c r="U182" s="18"/>
      <c r="V182" s="18"/>
      <c r="W182" s="15"/>
      <c r="X182" s="25"/>
    </row>
    <row r="183" spans="1:24" ht="12.75">
      <c r="A183" s="2"/>
      <c r="B183" s="2"/>
      <c r="E183" s="2"/>
      <c r="F183" s="2"/>
      <c r="G183" s="2"/>
      <c r="H183" s="2"/>
      <c r="I183" s="2"/>
      <c r="J183" s="2"/>
      <c r="L183" s="20"/>
      <c r="N183" s="5"/>
      <c r="O183" s="15"/>
      <c r="P183" s="18"/>
      <c r="Q183" s="18"/>
      <c r="R183" s="18"/>
      <c r="S183" s="25"/>
      <c r="T183" s="25"/>
      <c r="U183" s="18"/>
      <c r="V183" s="18"/>
      <c r="W183" s="15"/>
      <c r="X183" s="25"/>
    </row>
    <row r="184" spans="1:24" ht="12.75">
      <c r="A184" s="2"/>
      <c r="B184" s="2"/>
      <c r="E184" s="2"/>
      <c r="F184" s="2"/>
      <c r="G184" s="2"/>
      <c r="H184" s="2"/>
      <c r="I184" s="2"/>
      <c r="J184" s="2"/>
      <c r="L184" s="20"/>
      <c r="N184" s="5"/>
      <c r="O184" s="15"/>
      <c r="P184" s="18"/>
      <c r="Q184" s="18"/>
      <c r="R184" s="18"/>
      <c r="S184" s="25"/>
      <c r="T184" s="25"/>
      <c r="U184" s="18"/>
      <c r="V184" s="18"/>
      <c r="W184" s="15"/>
      <c r="X184" s="25"/>
    </row>
    <row r="185" spans="1:24" ht="12.75">
      <c r="A185" s="2"/>
      <c r="B185" s="2"/>
      <c r="E185" s="2"/>
      <c r="F185" s="2"/>
      <c r="G185" s="2"/>
      <c r="H185" s="2"/>
      <c r="I185" s="2"/>
      <c r="J185" s="2"/>
      <c r="L185" s="20"/>
      <c r="N185" s="5"/>
      <c r="O185" s="15"/>
      <c r="P185" s="18"/>
      <c r="Q185" s="18"/>
      <c r="R185" s="18"/>
      <c r="S185" s="25"/>
      <c r="T185" s="25"/>
      <c r="U185" s="18"/>
      <c r="V185" s="18"/>
      <c r="W185" s="15"/>
      <c r="X185" s="25"/>
    </row>
    <row r="186" spans="3:14" ht="12.75">
      <c r="C186"/>
      <c r="E186"/>
      <c r="I186" s="2"/>
      <c r="J186" s="12"/>
      <c r="L186" s="20"/>
      <c r="N186" s="5"/>
    </row>
    <row r="187" spans="3:14" ht="12.75">
      <c r="C187"/>
      <c r="E187"/>
      <c r="I187" s="2"/>
      <c r="J187" s="12"/>
      <c r="L187" s="20"/>
      <c r="N187" s="5"/>
    </row>
    <row r="188" spans="3:14" ht="12.75">
      <c r="C188"/>
      <c r="E188"/>
      <c r="I188" s="2"/>
      <c r="J188" s="12"/>
      <c r="L188" s="20"/>
      <c r="N188" s="5"/>
    </row>
    <row r="189" spans="1:14" ht="12.75">
      <c r="A189" s="2"/>
      <c r="B189" s="2"/>
      <c r="E189" s="2"/>
      <c r="F189" s="2"/>
      <c r="G189" s="2"/>
      <c r="H189" s="2"/>
      <c r="I189" s="2"/>
      <c r="J189" s="13"/>
      <c r="K189" s="2"/>
      <c r="L189" s="20"/>
      <c r="N189" s="5"/>
    </row>
    <row r="190" spans="1:14" ht="12.75">
      <c r="A190" s="2"/>
      <c r="B190" s="2"/>
      <c r="E190" s="2"/>
      <c r="F190" s="2"/>
      <c r="G190" s="2"/>
      <c r="H190" s="2"/>
      <c r="I190" s="2"/>
      <c r="J190" s="13"/>
      <c r="K190" s="2"/>
      <c r="L190" s="20"/>
      <c r="N190" s="5"/>
    </row>
    <row r="191" spans="1:14" ht="12.75">
      <c r="A191" s="2"/>
      <c r="B191" s="2"/>
      <c r="E191" s="2"/>
      <c r="F191" s="2"/>
      <c r="G191" s="2"/>
      <c r="H191" s="2"/>
      <c r="I191" s="2"/>
      <c r="J191" s="13"/>
      <c r="L191" s="20"/>
      <c r="N191" s="5"/>
    </row>
    <row r="192" spans="1:14" ht="12.75">
      <c r="A192" s="2"/>
      <c r="B192" s="2"/>
      <c r="E192" s="2"/>
      <c r="F192" s="2"/>
      <c r="G192" s="2"/>
      <c r="H192" s="2"/>
      <c r="I192" s="2"/>
      <c r="J192" s="13"/>
      <c r="L192" s="20"/>
      <c r="N192" s="5"/>
    </row>
    <row r="193" spans="1:14" ht="12.75">
      <c r="A193" s="2"/>
      <c r="B193" s="2"/>
      <c r="E193" s="2"/>
      <c r="F193" s="2"/>
      <c r="G193" s="2"/>
      <c r="H193" s="2"/>
      <c r="I193" s="2"/>
      <c r="J193" s="13"/>
      <c r="L193" s="20"/>
      <c r="N193" s="5"/>
    </row>
    <row r="194" spans="1:14" ht="12.75">
      <c r="A194" s="2"/>
      <c r="B194" s="2"/>
      <c r="E194" s="2"/>
      <c r="F194" s="2"/>
      <c r="G194" s="2"/>
      <c r="H194" s="2"/>
      <c r="I194" s="2"/>
      <c r="J194" s="13"/>
      <c r="L194" s="20"/>
      <c r="N194" s="5"/>
    </row>
    <row r="195" spans="1:14" ht="12.75">
      <c r="A195" s="2"/>
      <c r="B195" s="2"/>
      <c r="E195" s="2"/>
      <c r="F195" s="2"/>
      <c r="G195" s="2"/>
      <c r="H195" s="2"/>
      <c r="I195" s="2"/>
      <c r="J195" s="13"/>
      <c r="L195" s="20"/>
      <c r="N195" s="5"/>
    </row>
    <row r="196" spans="1:14" ht="12.75">
      <c r="A196" s="2"/>
      <c r="B196" s="2"/>
      <c r="E196" s="2"/>
      <c r="F196" s="2"/>
      <c r="G196" s="2"/>
      <c r="H196" s="2"/>
      <c r="I196" s="2"/>
      <c r="J196" s="13"/>
      <c r="L196" s="20"/>
      <c r="N196" s="5"/>
    </row>
    <row r="197" spans="1:14" ht="12.75">
      <c r="A197" s="2"/>
      <c r="B197" s="2"/>
      <c r="E197" s="2"/>
      <c r="F197" s="2"/>
      <c r="G197" s="2"/>
      <c r="H197" s="2"/>
      <c r="I197" s="2"/>
      <c r="J197" s="13"/>
      <c r="L197" s="20"/>
      <c r="N197" s="5"/>
    </row>
    <row r="198" spans="1:14" ht="12.75">
      <c r="A198" s="2"/>
      <c r="B198" s="2"/>
      <c r="E198" s="2"/>
      <c r="F198" s="2"/>
      <c r="G198" s="2"/>
      <c r="H198" s="2"/>
      <c r="I198" s="2"/>
      <c r="J198" s="13"/>
      <c r="L198" s="20"/>
      <c r="N198" s="5"/>
    </row>
    <row r="199" spans="1:14" ht="12.75">
      <c r="A199" s="2"/>
      <c r="B199" s="2"/>
      <c r="E199" s="2"/>
      <c r="F199" s="2"/>
      <c r="G199" s="2"/>
      <c r="H199" s="2"/>
      <c r="I199" s="2"/>
      <c r="J199" s="13"/>
      <c r="L199" s="20"/>
      <c r="N199" s="5"/>
    </row>
    <row r="200" spans="1:14" ht="12.75">
      <c r="A200" s="2"/>
      <c r="B200" s="2"/>
      <c r="E200" s="2"/>
      <c r="F200" s="2"/>
      <c r="G200" s="2"/>
      <c r="H200" s="2"/>
      <c r="I200" s="2"/>
      <c r="J200" s="13"/>
      <c r="L200" s="20"/>
      <c r="N200" s="5"/>
    </row>
    <row r="201" spans="1:14" ht="12.75">
      <c r="A201" s="2"/>
      <c r="B201" s="2"/>
      <c r="E201" s="2"/>
      <c r="F201" s="2"/>
      <c r="G201" s="2"/>
      <c r="H201" s="2"/>
      <c r="I201" s="2"/>
      <c r="J201" s="13"/>
      <c r="L201" s="20"/>
      <c r="N201" s="5"/>
    </row>
    <row r="202" spans="1:14" ht="12.75">
      <c r="A202" s="2"/>
      <c r="B202" s="2"/>
      <c r="E202" s="2"/>
      <c r="F202" s="2"/>
      <c r="G202" s="2"/>
      <c r="H202" s="2"/>
      <c r="I202" s="2"/>
      <c r="J202" s="13"/>
      <c r="L202" s="20"/>
      <c r="N202" s="5"/>
    </row>
    <row r="203" spans="1:14" ht="12.75">
      <c r="A203" s="2"/>
      <c r="B203" s="2"/>
      <c r="E203" s="2"/>
      <c r="F203" s="2"/>
      <c r="G203" s="2"/>
      <c r="H203" s="2"/>
      <c r="I203" s="2"/>
      <c r="J203" s="13"/>
      <c r="L203" s="20"/>
      <c r="N203" s="5"/>
    </row>
    <row r="204" spans="3:14" ht="12.75">
      <c r="C204"/>
      <c r="D204"/>
      <c r="E204"/>
      <c r="L204" s="20"/>
      <c r="N204" s="5"/>
    </row>
    <row r="205" spans="3:14" ht="12.75">
      <c r="C205"/>
      <c r="D205"/>
      <c r="E205"/>
      <c r="L205" s="20"/>
      <c r="N205" s="5"/>
    </row>
    <row r="206" spans="3:14" ht="12.75">
      <c r="C206"/>
      <c r="D206"/>
      <c r="E206"/>
      <c r="L206" s="20"/>
      <c r="N206" s="5"/>
    </row>
    <row r="207" spans="3:14" ht="12.75">
      <c r="C207"/>
      <c r="D207"/>
      <c r="E207"/>
      <c r="L207" s="20"/>
      <c r="N207" s="5"/>
    </row>
    <row r="208" spans="3:14" ht="12.75">
      <c r="C208"/>
      <c r="D208"/>
      <c r="E208"/>
      <c r="L208" s="20"/>
      <c r="N208" s="5"/>
    </row>
    <row r="209" spans="3:14" ht="12.75">
      <c r="C209"/>
      <c r="D209"/>
      <c r="E209"/>
      <c r="L209" s="20"/>
      <c r="N209" s="5"/>
    </row>
    <row r="210" spans="3:14" ht="12.75">
      <c r="C210"/>
      <c r="D210"/>
      <c r="E210"/>
      <c r="L210" s="20"/>
      <c r="N210" s="5"/>
    </row>
    <row r="211" spans="3:14" ht="12.75">
      <c r="C211"/>
      <c r="D211"/>
      <c r="E211"/>
      <c r="L211" s="20"/>
      <c r="N211" s="5"/>
    </row>
    <row r="212" spans="3:14" ht="12.75">
      <c r="C212"/>
      <c r="D212"/>
      <c r="E212"/>
      <c r="L212" s="20"/>
      <c r="N212" s="5"/>
    </row>
    <row r="213" spans="3:14" ht="12.75">
      <c r="C213"/>
      <c r="D213"/>
      <c r="E213"/>
      <c r="L213" s="20"/>
      <c r="N213" s="5"/>
    </row>
    <row r="214" spans="3:14" ht="12.75">
      <c r="C214"/>
      <c r="D214"/>
      <c r="E214"/>
      <c r="L214" s="20"/>
      <c r="N214" s="5"/>
    </row>
    <row r="215" spans="3:14" ht="12.75">
      <c r="C215"/>
      <c r="D215"/>
      <c r="E215"/>
      <c r="L215" s="20"/>
      <c r="N215" s="5"/>
    </row>
    <row r="216" spans="3:14" ht="12.75">
      <c r="C216"/>
      <c r="D216"/>
      <c r="E216"/>
      <c r="L216" s="20"/>
      <c r="N216" s="5"/>
    </row>
    <row r="217" spans="3:14" ht="12.75">
      <c r="C217"/>
      <c r="D217"/>
      <c r="E217"/>
      <c r="L217" s="20"/>
      <c r="N217" s="5"/>
    </row>
  </sheetData>
  <sheetProtection/>
  <mergeCells count="5">
    <mergeCell ref="A2:N2"/>
    <mergeCell ref="N3:N4"/>
    <mergeCell ref="A3:A4"/>
    <mergeCell ref="B3:D3"/>
    <mergeCell ref="F3:J3"/>
  </mergeCells>
  <printOptions/>
  <pageMargins left="0.7500000000000001" right="0.7500000000000001" top="1" bottom="1" header="0.5" footer="0.5"/>
  <pageSetup fitToHeight="4" fitToWidth="1" orientation="landscape"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Arctic Biological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 Stewart</dc:creator>
  <cp:keywords/>
  <dc:description/>
  <cp:lastModifiedBy>Jill Prewitt</cp:lastModifiedBy>
  <cp:lastPrinted>2014-02-17T00:19:27Z</cp:lastPrinted>
  <dcterms:created xsi:type="dcterms:W3CDTF">2010-12-29T18:44:45Z</dcterms:created>
  <dcterms:modified xsi:type="dcterms:W3CDTF">2014-08-14T14:12:18Z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