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8800" windowHeight="14235" tabRatio="533"/>
  </bookViews>
  <sheets>
    <sheet name="Start" sheetId="1" r:id="rId1"/>
    <sheet name="Calculator" sheetId="3" r:id="rId2"/>
    <sheet name="In-built functions" sheetId="5" r:id="rId3"/>
    <sheet name="Charts" sheetId="4" r:id="rId4"/>
    <sheet name="Abs ref" sheetId="17" r:id="rId5"/>
    <sheet name="Mixed comp. &amp; graphs" sheetId="6" r:id="rId6"/>
    <sheet name="Database" sheetId="12" r:id="rId7"/>
    <sheet name="Sheet13" sheetId="13" r:id="rId8"/>
    <sheet name="Sheet11" sheetId="11" r:id="rId9"/>
    <sheet name="License &amp; Reference" sheetId="14" r:id="rId10"/>
    <sheet name="Sheet16" sheetId="16" r:id="rId11"/>
  </sheets>
  <definedNames>
    <definedName name="_xlnm._FilterDatabase" localSheetId="6" hidden="1">Database!$A$13:$D$513</definedName>
  </definedNames>
  <calcPr calcId="152511"/>
  <customWorkbookViews>
    <customWorkbookView name="hectorr - Personal View" guid="{DCCD04D7-56E3-43D1-B3A6-BB77D4DEA7DB}" mergeInterval="0" personalView="1" maximized="1" windowWidth="1020" windowHeight="606" activeSheetId="1"/>
    <customWorkbookView name="NFH - Personal View" guid="{C6C7FC38-4309-467F-852A-9D3C9DCAE603}" mergeInterval="0" personalView="1" maximized="1" windowWidth="1020" windowHeight="566" activeSheetId="1"/>
  </customWorkbookViews>
</workbook>
</file>

<file path=xl/calcChain.xml><?xml version="1.0" encoding="utf-8"?>
<calcChain xmlns="http://schemas.openxmlformats.org/spreadsheetml/2006/main">
  <c r="F23" i="5" l="1"/>
  <c r="G24" i="3"/>
  <c r="C8" i="4"/>
  <c r="C9" i="4"/>
  <c r="C10" i="4"/>
  <c r="C11" i="4"/>
  <c r="B236" i="6"/>
  <c r="E224" i="6" s="1"/>
  <c r="F224" i="6"/>
  <c r="G224" i="6"/>
  <c r="E225" i="6"/>
  <c r="F225" i="6"/>
  <c r="G225" i="6"/>
  <c r="E226" i="6"/>
  <c r="F226" i="6"/>
  <c r="G226" i="6"/>
  <c r="E227" i="6"/>
  <c r="F227" i="6"/>
  <c r="G227" i="6"/>
  <c r="E228" i="6"/>
  <c r="F228" i="6"/>
  <c r="G228" i="6"/>
  <c r="E229" i="6"/>
  <c r="F229" i="6"/>
  <c r="G229" i="6"/>
  <c r="E230" i="6"/>
  <c r="F230" i="6"/>
  <c r="G230" i="6"/>
  <c r="E231" i="6"/>
  <c r="F231" i="6"/>
  <c r="G231" i="6"/>
  <c r="E232" i="6"/>
  <c r="F232" i="6"/>
  <c r="G232" i="6"/>
  <c r="E233" i="6"/>
  <c r="F233" i="6"/>
  <c r="G233" i="6"/>
  <c r="E234" i="6"/>
  <c r="F234" i="6"/>
  <c r="G234" i="6"/>
  <c r="E235" i="6"/>
  <c r="F235" i="6"/>
  <c r="G235" i="6"/>
  <c r="B237" i="6"/>
  <c r="G2" i="11"/>
  <c r="G3" i="11"/>
  <c r="G15" i="11" s="1"/>
  <c r="G4" i="11"/>
  <c r="G5" i="11"/>
  <c r="G6" i="11"/>
  <c r="G7" i="11"/>
  <c r="G8" i="11"/>
  <c r="G9" i="11"/>
  <c r="G10" i="11"/>
  <c r="G11" i="11"/>
  <c r="G12" i="11"/>
  <c r="G13" i="11"/>
  <c r="F2" i="11"/>
  <c r="F3" i="11"/>
  <c r="F4" i="11"/>
  <c r="F5" i="11"/>
  <c r="F15" i="11" s="1"/>
  <c r="F6" i="11"/>
  <c r="F7" i="11"/>
  <c r="F8" i="11"/>
  <c r="F9" i="11"/>
  <c r="F10" i="11"/>
  <c r="F11" i="11"/>
  <c r="F12" i="11"/>
  <c r="F13" i="11"/>
  <c r="B14" i="11"/>
  <c r="E2" i="11"/>
  <c r="E3" i="11"/>
  <c r="E15" i="11" s="1"/>
  <c r="E4" i="11"/>
  <c r="E5" i="11"/>
  <c r="E6" i="11"/>
  <c r="E7" i="11"/>
  <c r="E8" i="11"/>
  <c r="E9" i="11"/>
  <c r="E10" i="11"/>
  <c r="E11" i="11"/>
  <c r="E12" i="11"/>
  <c r="E13" i="11"/>
  <c r="B15" i="11"/>
</calcChain>
</file>

<file path=xl/sharedStrings.xml><?xml version="1.0" encoding="utf-8"?>
<sst xmlns="http://schemas.openxmlformats.org/spreadsheetml/2006/main" count="1277" uniqueCount="202">
  <si>
    <t>Getting acquainted with EXCEL.</t>
  </si>
  <si>
    <t>Use some time to write text and numbers in cells</t>
  </si>
  <si>
    <t>Use the clear and delete functions</t>
  </si>
  <si>
    <t>Country</t>
  </si>
  <si>
    <t>x</t>
  </si>
  <si>
    <t>No. of students in Masters (example)</t>
  </si>
  <si>
    <t>total</t>
  </si>
  <si>
    <t>males</t>
  </si>
  <si>
    <t>females</t>
  </si>
  <si>
    <t>Bangladesh</t>
  </si>
  <si>
    <t>Cameroon</t>
  </si>
  <si>
    <t>China</t>
  </si>
  <si>
    <t>Colombia</t>
  </si>
  <si>
    <t>Excel as a calculator</t>
  </si>
  <si>
    <t>OPERATION</t>
  </si>
  <si>
    <t>addition 5+5</t>
  </si>
  <si>
    <t>=5+5</t>
  </si>
  <si>
    <t>subtraction 10-5</t>
  </si>
  <si>
    <t>=10-5</t>
  </si>
  <si>
    <t>multiplication 5x5x5</t>
  </si>
  <si>
    <t>=5*5*5</t>
  </si>
  <si>
    <t>division 10:5</t>
  </si>
  <si>
    <t>=10/5</t>
  </si>
  <si>
    <r>
      <t>potentiation 5</t>
    </r>
    <r>
      <rPr>
        <vertAlign val="superscript"/>
        <sz val="10"/>
        <rFont val="Arial"/>
        <family val="2"/>
      </rPr>
      <t>2</t>
    </r>
  </si>
  <si>
    <t>=5^2</t>
  </si>
  <si>
    <r>
      <t xml:space="preserve">exponent </t>
    </r>
    <r>
      <rPr>
        <i/>
        <sz val="10"/>
        <rFont val="Arial"/>
        <family val="2"/>
      </rPr>
      <t>e</t>
    </r>
    <r>
      <rPr>
        <vertAlign val="superscript"/>
        <sz val="10"/>
        <rFont val="Arial"/>
        <family val="2"/>
      </rPr>
      <t>2</t>
    </r>
  </si>
  <si>
    <t>=exp(2)</t>
  </si>
  <si>
    <t>logarithm (base 10) log 100</t>
  </si>
  <si>
    <t>=LOG(100)</t>
  </si>
  <si>
    <t>logarithm (base e) ln 100</t>
  </si>
  <si>
    <t>=LN(100)</t>
  </si>
  <si>
    <t>square root of 4</t>
  </si>
  <si>
    <t>=SQRT(4)</t>
  </si>
  <si>
    <t>mixed 5+5x(2+2):4</t>
  </si>
  <si>
    <t>=5+5*(2+2)/4</t>
  </si>
  <si>
    <t>calculate formula</t>
  </si>
  <si>
    <t>type</t>
  </si>
  <si>
    <t>=((5*LOG(100)+SQRT(4))/(500-399)^0.4)+EXP(9.5)</t>
  </si>
  <si>
    <t>Using Excel as a spreadsheet calculator</t>
  </si>
  <si>
    <t>Fill formulas in first row. Copy formulas from 1st row and re-calculate</t>
  </si>
  <si>
    <t>A</t>
  </si>
  <si>
    <t>B</t>
  </si>
  <si>
    <t>C=AxB</t>
  </si>
  <si>
    <t>D</t>
  </si>
  <si>
    <r>
      <t>E=C</t>
    </r>
    <r>
      <rPr>
        <vertAlign val="superscript"/>
        <sz val="10"/>
        <rFont val="Arial"/>
        <family val="2"/>
      </rPr>
      <t>D</t>
    </r>
  </si>
  <si>
    <t>F</t>
  </si>
  <si>
    <t>G=E+ln(F)</t>
  </si>
  <si>
    <t>text</t>
  </si>
  <si>
    <t>Total fish catch (MT)</t>
  </si>
  <si>
    <t>Population (thousands)</t>
  </si>
  <si>
    <t>Area km2</t>
  </si>
  <si>
    <t>% of total catch</t>
  </si>
  <si>
    <t>Catch pr capita</t>
  </si>
  <si>
    <r>
      <t>Catch pr km</t>
    </r>
    <r>
      <rPr>
        <vertAlign val="superscript"/>
        <sz val="10"/>
        <rFont val="Arial"/>
        <family val="2"/>
      </rPr>
      <t>2</t>
    </r>
  </si>
  <si>
    <t>Eritrea</t>
  </si>
  <si>
    <t>Ghana</t>
  </si>
  <si>
    <t>India</t>
  </si>
  <si>
    <t>Namibia</t>
  </si>
  <si>
    <t>Nigeria</t>
  </si>
  <si>
    <t>Norway</t>
  </si>
  <si>
    <t>Spain</t>
  </si>
  <si>
    <t>Tanzania</t>
  </si>
  <si>
    <t>Total</t>
  </si>
  <si>
    <t>Average</t>
  </si>
  <si>
    <t>Place the table and graphs in the same Word document and write some comments and a</t>
  </si>
  <si>
    <t>legend around every table and graph.</t>
  </si>
  <si>
    <t>Remember: save paper and printer. Use Print Preview frequently!!!!!!!</t>
  </si>
  <si>
    <t>X</t>
  </si>
  <si>
    <t>=</t>
  </si>
  <si>
    <t>C</t>
  </si>
  <si>
    <r>
      <t xml:space="preserve">An example of the use of </t>
    </r>
    <r>
      <rPr>
        <b/>
        <i/>
        <sz val="10"/>
        <rFont val="Arial"/>
        <family val="2"/>
      </rPr>
      <t>absolute references</t>
    </r>
    <r>
      <rPr>
        <i/>
        <sz val="10"/>
        <rFont val="Arial"/>
        <family val="2"/>
      </rPr>
      <t xml:space="preserve"> in the rows</t>
    </r>
    <r>
      <rPr>
        <sz val="10"/>
        <rFont val="Arial"/>
        <family val="2"/>
      </rPr>
      <t>:</t>
    </r>
  </si>
  <si>
    <t>We very often use relative and absolute references when working with Excel.</t>
  </si>
  <si>
    <t>Catch pr capita (kg)</t>
  </si>
  <si>
    <r>
      <t>Catch (kg) pr km</t>
    </r>
    <r>
      <rPr>
        <vertAlign val="superscript"/>
        <sz val="10"/>
        <rFont val="Arial"/>
        <family val="2"/>
      </rPr>
      <t>2</t>
    </r>
  </si>
  <si>
    <t>The only way to learn to use these references is by practising (a lot).</t>
  </si>
  <si>
    <t>2- Basic operations: using Excel as a calculator</t>
  </si>
  <si>
    <t>Formula to be in C: =</t>
  </si>
  <si>
    <t>Name</t>
  </si>
  <si>
    <t>Address</t>
  </si>
  <si>
    <t>e-mail 2</t>
  </si>
  <si>
    <t>COMMAND</t>
  </si>
  <si>
    <t>TYPE AND SOLVE</t>
  </si>
  <si>
    <r>
      <t xml:space="preserve">This is an example of the utilisation of </t>
    </r>
    <r>
      <rPr>
        <b/>
        <sz val="10"/>
        <color indexed="18"/>
        <rFont val="Arial"/>
        <family val="2"/>
      </rPr>
      <t>relative references</t>
    </r>
  </si>
  <si>
    <t>And now for a tricky exercise!</t>
  </si>
  <si>
    <t>Revenue</t>
  </si>
  <si>
    <t>=A - B</t>
  </si>
  <si>
    <t>Costs</t>
  </si>
  <si>
    <t>Profit</t>
  </si>
  <si>
    <r>
      <t xml:space="preserve">You have </t>
    </r>
    <r>
      <rPr>
        <b/>
        <sz val="10"/>
        <color indexed="10"/>
        <rFont val="Arial"/>
        <family val="2"/>
      </rPr>
      <t>5 seconds</t>
    </r>
    <r>
      <rPr>
        <sz val="10"/>
        <rFont val="Arial"/>
        <family val="2"/>
      </rPr>
      <t xml:space="preserve"> to make the following 100 calculations:</t>
    </r>
  </si>
  <si>
    <t>Median</t>
  </si>
  <si>
    <t>Sum</t>
  </si>
  <si>
    <t>Maximum</t>
  </si>
  <si>
    <t>Minimum</t>
  </si>
  <si>
    <t>Sex (M,F)</t>
  </si>
  <si>
    <t>Address Tos</t>
  </si>
  <si>
    <t>e-mail NFH</t>
  </si>
  <si>
    <r>
      <t xml:space="preserve">The basic component of a spreadsheet is the </t>
    </r>
    <r>
      <rPr>
        <b/>
        <i/>
        <sz val="10"/>
        <color indexed="18"/>
        <rFont val="Arial"/>
        <family val="2"/>
      </rPr>
      <t>cell</t>
    </r>
    <r>
      <rPr>
        <sz val="10"/>
        <rFont val="Arial"/>
        <family val="2"/>
      </rPr>
      <t xml:space="preserve">. </t>
    </r>
  </si>
  <si>
    <r>
      <t xml:space="preserve">The </t>
    </r>
    <r>
      <rPr>
        <b/>
        <sz val="10"/>
        <color indexed="62"/>
        <rFont val="Arial"/>
        <family val="2"/>
      </rPr>
      <t xml:space="preserve">cells </t>
    </r>
    <r>
      <rPr>
        <sz val="10"/>
        <rFont val="Arial"/>
        <family val="2"/>
      </rPr>
      <t xml:space="preserve">are used to store numbers or text.They are named given their position which should be </t>
    </r>
  </si>
  <si>
    <r>
      <t xml:space="preserve">The worksheets form a </t>
    </r>
    <r>
      <rPr>
        <b/>
        <i/>
        <sz val="10"/>
        <color indexed="62"/>
        <rFont val="Arial"/>
        <family val="2"/>
      </rPr>
      <t>workbook</t>
    </r>
    <r>
      <rPr>
        <sz val="10"/>
        <rFont val="Arial"/>
        <family val="2"/>
      </rPr>
      <t>.</t>
    </r>
  </si>
  <si>
    <r>
      <t xml:space="preserve">and the name has the following format: </t>
    </r>
    <r>
      <rPr>
        <b/>
        <sz val="10"/>
        <color indexed="18"/>
        <rFont val="Arial"/>
        <family val="2"/>
      </rPr>
      <t>nameyougive.</t>
    </r>
    <r>
      <rPr>
        <b/>
        <i/>
        <sz val="10"/>
        <color indexed="10"/>
        <rFont val="Arial"/>
        <family val="2"/>
      </rPr>
      <t>exe</t>
    </r>
  </si>
  <si>
    <t xml:space="preserve">Cells can be copied, cut and pasted. </t>
  </si>
  <si>
    <t>BIO 3551</t>
  </si>
  <si>
    <t>In-Built functions</t>
  </si>
  <si>
    <t>Function</t>
  </si>
  <si>
    <t>Command</t>
  </si>
  <si>
    <t xml:space="preserve">Numbers </t>
  </si>
  <si>
    <t xml:space="preserve">result= </t>
  </si>
  <si>
    <t xml:space="preserve">Average = </t>
  </si>
  <si>
    <t>=average(cellX1..cellXn)</t>
  </si>
  <si>
    <t>=sum(cellX1..cellXn)</t>
  </si>
  <si>
    <t>=median(cellX1..cellXn)</t>
  </si>
  <si>
    <t>=max(cellX1..cellXn)</t>
  </si>
  <si>
    <t>=min(cellX1..cellXn)</t>
  </si>
  <si>
    <t>Calculates the minumum value in a set of numbers</t>
  </si>
  <si>
    <t>Calculates the maximum value in a set of numbers</t>
  </si>
  <si>
    <t>Calculates the medium value in a set of numbers</t>
  </si>
  <si>
    <t>Calculates the mean value of a set of numbers</t>
  </si>
  <si>
    <t>What it does:</t>
  </si>
  <si>
    <t>Calculates the total sum of a set of numbers</t>
  </si>
  <si>
    <r>
      <t xml:space="preserve">of numbers using the given functions in less than </t>
    </r>
    <r>
      <rPr>
        <b/>
        <sz val="10"/>
        <color indexed="10"/>
        <rFont val="Arial"/>
        <family val="2"/>
      </rPr>
      <t>1 minute:</t>
    </r>
  </si>
  <si>
    <t>Continent</t>
  </si>
  <si>
    <t>America</t>
  </si>
  <si>
    <t>Asia</t>
  </si>
  <si>
    <t>Africa</t>
  </si>
  <si>
    <t>Europe</t>
  </si>
  <si>
    <t>Using absolute references</t>
  </si>
  <si>
    <r>
      <t xml:space="preserve">An example of the use of </t>
    </r>
    <r>
      <rPr>
        <b/>
        <i/>
        <sz val="10"/>
        <color indexed="62"/>
        <rFont val="Arial"/>
        <family val="2"/>
      </rPr>
      <t>absolute references:</t>
    </r>
  </si>
  <si>
    <r>
      <t xml:space="preserve">An example of the use of </t>
    </r>
    <r>
      <rPr>
        <b/>
        <i/>
        <sz val="10"/>
        <color indexed="62"/>
        <rFont val="Arial"/>
        <family val="2"/>
      </rPr>
      <t>absolute references in the columns</t>
    </r>
    <r>
      <rPr>
        <b/>
        <sz val="10"/>
        <color indexed="62"/>
        <rFont val="Arial"/>
        <family val="2"/>
      </rPr>
      <t>:</t>
    </r>
  </si>
  <si>
    <r>
      <t xml:space="preserve">The cell </t>
    </r>
    <r>
      <rPr>
        <sz val="10"/>
        <color indexed="10"/>
        <rFont val="Arial"/>
        <family val="2"/>
      </rPr>
      <t xml:space="preserve">in the column declared as reference is constant </t>
    </r>
    <r>
      <rPr>
        <sz val="10"/>
        <rFont val="Arial"/>
        <family val="2"/>
      </rPr>
      <t>while the other cells change when copied</t>
    </r>
  </si>
  <si>
    <r>
      <t xml:space="preserve">The cell </t>
    </r>
    <r>
      <rPr>
        <sz val="10"/>
        <color indexed="10"/>
        <rFont val="Arial"/>
        <family val="2"/>
      </rPr>
      <t xml:space="preserve">in the row declared as reference is constant </t>
    </r>
    <r>
      <rPr>
        <sz val="10"/>
        <rFont val="Arial"/>
        <family val="2"/>
      </rPr>
      <t>while the other cells change when copied</t>
    </r>
  </si>
  <si>
    <t>$B20*D20</t>
  </si>
  <si>
    <t>Formula in C:</t>
  </si>
  <si>
    <t>Copy the stack bar diagram into a Word document.</t>
  </si>
  <si>
    <t xml:space="preserve">Finish the table and complete the calculations needed to create </t>
  </si>
  <si>
    <t>The data were obtained in the FAO and CIA websites on the internet.</t>
  </si>
  <si>
    <t>Database operations</t>
  </si>
  <si>
    <t>This is the last exercise.</t>
  </si>
  <si>
    <t>Enterprise</t>
  </si>
  <si>
    <t>Output</t>
  </si>
  <si>
    <t>Ethiopia</t>
  </si>
  <si>
    <t>Small</t>
  </si>
  <si>
    <t>Medium</t>
  </si>
  <si>
    <t>Large</t>
  </si>
  <si>
    <t>Company</t>
  </si>
  <si>
    <t>A strong feature of Excel is the easy handling of small to medium sized databases.</t>
  </si>
  <si>
    <t>The following dataset shows the output of three types of enterprises in four different countries.</t>
  </si>
  <si>
    <t>Calculate the average output of medium size entreprises in Ethiopia.</t>
  </si>
  <si>
    <t>There are 500 companies in our register.</t>
  </si>
  <si>
    <r>
      <t xml:space="preserve">Use the </t>
    </r>
    <r>
      <rPr>
        <b/>
        <sz val="10"/>
        <color indexed="18"/>
        <rFont val="Arial"/>
        <family val="2"/>
      </rPr>
      <t>Data, Filter</t>
    </r>
    <r>
      <rPr>
        <sz val="10"/>
        <rFont val="Arial"/>
        <family val="2"/>
      </rPr>
      <t xml:space="preserve"> procedure</t>
    </r>
  </si>
  <si>
    <t>Introduction to charts</t>
  </si>
  <si>
    <t xml:space="preserve">Cut, copy and paste the cell (right mouse button) </t>
  </si>
  <si>
    <r>
      <t xml:space="preserve">the graphs below. Some of these new chart types are specially suited for </t>
    </r>
    <r>
      <rPr>
        <b/>
        <sz val="10"/>
        <color indexed="18"/>
        <rFont val="Arial"/>
        <family val="2"/>
      </rPr>
      <t>continuous variables</t>
    </r>
    <r>
      <rPr>
        <sz val="10"/>
        <rFont val="Arial"/>
        <family val="2"/>
      </rPr>
      <t>.</t>
    </r>
  </si>
  <si>
    <r>
      <t xml:space="preserve">Countries are </t>
    </r>
    <r>
      <rPr>
        <b/>
        <sz val="10"/>
        <color indexed="18"/>
        <rFont val="Arial"/>
        <family val="2"/>
      </rPr>
      <t>discrete</t>
    </r>
    <r>
      <rPr>
        <sz val="10"/>
        <rFont val="Arial"/>
        <family val="2"/>
      </rPr>
      <t xml:space="preserve"> variables.</t>
    </r>
  </si>
  <si>
    <t>Prepared by Jorge Santos and Hector Andrade, NFH</t>
  </si>
  <si>
    <t>NFH // JdS, HA</t>
  </si>
  <si>
    <t xml:space="preserve">1. With this spreadsheet you can perform calculations, make tables, charts, handle databases, draw, etc, </t>
  </si>
  <si>
    <t>in an integrated environment.</t>
  </si>
  <si>
    <t>to here -&gt;</t>
  </si>
  <si>
    <t>Select the cell in yellow with the pointer (cell E 37)</t>
  </si>
  <si>
    <t>Move the cell (drag, or right mouse button) to the cell H37</t>
  </si>
  <si>
    <r>
      <t xml:space="preserve">Many cells form a </t>
    </r>
    <r>
      <rPr>
        <b/>
        <i/>
        <sz val="10"/>
        <color indexed="18"/>
        <rFont val="Arial"/>
        <family val="2"/>
      </rPr>
      <t xml:space="preserve">spreadsheet. </t>
    </r>
    <r>
      <rPr>
        <sz val="10"/>
        <rFont val="Arial"/>
        <family val="2"/>
      </rPr>
      <t>This</t>
    </r>
    <r>
      <rPr>
        <b/>
        <i/>
        <sz val="10"/>
        <color indexed="18"/>
        <rFont val="Arial"/>
        <family val="2"/>
      </rPr>
      <t xml:space="preserve"> worksheet </t>
    </r>
    <r>
      <rPr>
        <sz val="10"/>
        <rFont val="Arial"/>
        <family val="2"/>
      </rPr>
      <t xml:space="preserve">is called </t>
    </r>
    <r>
      <rPr>
        <b/>
        <i/>
        <sz val="10"/>
        <color indexed="18"/>
        <rFont val="Arial"/>
        <family val="2"/>
      </rPr>
      <t>Start</t>
    </r>
    <r>
      <rPr>
        <sz val="10"/>
        <rFont val="Arial"/>
        <family val="2"/>
      </rPr>
      <t xml:space="preserve">, but it could have any other name. </t>
    </r>
    <r>
      <rPr>
        <sz val="10"/>
        <rFont val="Arial"/>
        <family val="2"/>
      </rPr>
      <t/>
    </r>
  </si>
  <si>
    <r>
      <t xml:space="preserve">The </t>
    </r>
    <r>
      <rPr>
        <b/>
        <sz val="10"/>
        <color indexed="62"/>
        <rFont val="Arial"/>
        <family val="2"/>
      </rPr>
      <t xml:space="preserve">workbook </t>
    </r>
    <r>
      <rPr>
        <sz val="10"/>
        <rFont val="Arial"/>
        <family val="2"/>
      </rPr>
      <t>is the file that you can save (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ile,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ave as) </t>
    </r>
  </si>
  <si>
    <r>
      <t xml:space="preserve">Excel comes with hundreds of </t>
    </r>
    <r>
      <rPr>
        <b/>
        <sz val="10"/>
        <color indexed="62"/>
        <rFont val="Arial"/>
        <family val="2"/>
      </rPr>
      <t xml:space="preserve">functions </t>
    </r>
    <r>
      <rPr>
        <sz val="10"/>
        <rFont val="Arial"/>
        <family val="2"/>
      </rPr>
      <t>that make life easier for users.</t>
    </r>
  </si>
  <si>
    <t xml:space="preserve">Here are some of the functions and commands: </t>
  </si>
  <si>
    <t>(1+2+3+4+5+6+7+8+9+12)/10</t>
  </si>
  <si>
    <r>
      <t xml:space="preserve">Repeat operation using the </t>
    </r>
    <r>
      <rPr>
        <b/>
        <sz val="10"/>
        <color indexed="62"/>
        <rFont val="Arial"/>
        <family val="2"/>
      </rPr>
      <t xml:space="preserve">average function. </t>
    </r>
    <r>
      <rPr>
        <sz val="10"/>
        <rFont val="Arial"/>
        <family val="2"/>
      </rPr>
      <t>Type:</t>
    </r>
  </si>
  <si>
    <t>Standard deviation</t>
  </si>
  <si>
    <t>Example:</t>
  </si>
  <si>
    <r>
      <t>column graph</t>
    </r>
    <r>
      <rPr>
        <sz val="10"/>
        <rFont val="Arial"/>
        <family val="2"/>
      </rPr>
      <t xml:space="preserve"> shows the total number of students per country by sex.</t>
    </r>
  </si>
  <si>
    <r>
      <t xml:space="preserve">The first chart shows the total number of students in </t>
    </r>
    <r>
      <rPr>
        <b/>
        <sz val="10"/>
        <color indexed="62"/>
        <rFont val="Arial"/>
        <family val="2"/>
      </rPr>
      <t xml:space="preserve">clustered columns. </t>
    </r>
    <r>
      <rPr>
        <sz val="10"/>
        <rFont val="Arial"/>
        <family val="2"/>
      </rPr>
      <t xml:space="preserve">A </t>
    </r>
    <r>
      <rPr>
        <b/>
        <sz val="10"/>
        <color indexed="62"/>
        <rFont val="Arial"/>
        <family val="2"/>
      </rPr>
      <t xml:space="preserve">stacked </t>
    </r>
  </si>
  <si>
    <t>Now is time for an exercise. Count how many students there are from the different continents in your class.</t>
  </si>
  <si>
    <t xml:space="preserve">If your document is to be printed or </t>
  </si>
  <si>
    <t>duplicated in a normal printer or copier</t>
  </si>
  <si>
    <t xml:space="preserve">it is good practice to avoid coulours other </t>
  </si>
  <si>
    <r>
      <t xml:space="preserve">An </t>
    </r>
    <r>
      <rPr>
        <b/>
        <sz val="10"/>
        <color indexed="62"/>
        <rFont val="Arial"/>
        <family val="2"/>
      </rPr>
      <t xml:space="preserve">absolute reference </t>
    </r>
    <r>
      <rPr>
        <sz val="10"/>
        <rFont val="Arial"/>
        <family val="2"/>
      </rPr>
      <t xml:space="preserve">is a cell that is locked with the sign </t>
    </r>
    <r>
      <rPr>
        <b/>
        <sz val="10"/>
        <color indexed="62"/>
        <rFont val="Arial"/>
        <family val="2"/>
      </rPr>
      <t xml:space="preserve">$. </t>
    </r>
  </si>
  <si>
    <t>Notice that the content of the cell is a formula, but what you see is the result of the formula</t>
  </si>
  <si>
    <t>Formula to be typed in C: =</t>
  </si>
  <si>
    <t>B9*$E$9</t>
  </si>
  <si>
    <t>C$31*C33</t>
  </si>
  <si>
    <t>Try to make charts that look like the following ones:</t>
  </si>
  <si>
    <t>(Advanced users would normally use the pivot table procedure to solve this problem.)</t>
  </si>
  <si>
    <t>Remember to copy the filtered area</t>
  </si>
  <si>
    <t>to another area before making the</t>
  </si>
  <si>
    <t>calculations!</t>
  </si>
  <si>
    <t>This is cell B13</t>
  </si>
  <si>
    <t>Mixed computations and charts</t>
  </si>
  <si>
    <t>Catch pr km2</t>
  </si>
  <si>
    <r>
      <t xml:space="preserve">than </t>
    </r>
    <r>
      <rPr>
        <b/>
        <sz val="10"/>
        <rFont val="Arial"/>
        <family val="2"/>
      </rPr>
      <t>black and white</t>
    </r>
    <r>
      <rPr>
        <sz val="10"/>
        <rFont val="Arial"/>
        <family val="2"/>
      </rPr>
      <t xml:space="preserve"> or shades of grey.</t>
    </r>
  </si>
  <si>
    <r>
      <t xml:space="preserve">A </t>
    </r>
    <r>
      <rPr>
        <b/>
        <sz val="10"/>
        <color indexed="62"/>
        <rFont val="Arial"/>
        <family val="2"/>
      </rPr>
      <t xml:space="preserve">chart </t>
    </r>
    <r>
      <rPr>
        <sz val="10"/>
        <rFont val="Arial"/>
        <family val="2"/>
      </rPr>
      <t xml:space="preserve">is a useful way to present and analyse data. </t>
    </r>
  </si>
  <si>
    <r>
      <t xml:space="preserve">Make a </t>
    </r>
    <r>
      <rPr>
        <b/>
        <sz val="10"/>
        <color indexed="62"/>
        <rFont val="Arial"/>
        <family val="2"/>
      </rPr>
      <t xml:space="preserve">stack bar chart </t>
    </r>
    <r>
      <rPr>
        <sz val="10"/>
        <rFont val="Arial"/>
        <family val="2"/>
      </rPr>
      <t>showing the student's total by continent and sex</t>
    </r>
  </si>
  <si>
    <t>=average(D17:E21)</t>
  </si>
  <si>
    <t>DOI: http://dx.doi.org/10.7557/8.3513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</si>
  <si>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</si>
  <si>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r>
      <t xml:space="preserve">The </t>
    </r>
    <r>
      <rPr>
        <b/>
        <sz val="10"/>
        <color indexed="62"/>
        <rFont val="Arial"/>
        <family val="2"/>
      </rPr>
      <t xml:space="preserve">column </t>
    </r>
    <r>
      <rPr>
        <sz val="10"/>
        <rFont val="Arial"/>
        <family val="2"/>
      </rPr>
      <t xml:space="preserve">is </t>
    </r>
    <r>
      <rPr>
        <b/>
        <sz val="10"/>
        <color indexed="62"/>
        <rFont val="Arial"/>
        <family val="2"/>
      </rPr>
      <t>B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and the </t>
    </r>
    <r>
      <rPr>
        <b/>
        <sz val="10"/>
        <color indexed="62"/>
        <rFont val="Arial"/>
        <family val="2"/>
      </rPr>
      <t>row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is number </t>
    </r>
    <r>
      <rPr>
        <b/>
        <sz val="10"/>
        <color indexed="62"/>
        <rFont val="Arial"/>
        <family val="2"/>
      </rPr>
      <t>13</t>
    </r>
  </si>
  <si>
    <t>read as follows: column, row</t>
  </si>
  <si>
    <t xml:space="preserve">Let's calculate the average of the following series of numbers "manually": </t>
  </si>
  <si>
    <t xml:space="preserve">And now another exercise: calculate the sum, median, maximum and minimum of the set </t>
  </si>
  <si>
    <t>When the formula is copied it doesn't change address.</t>
  </si>
  <si>
    <t>Santos, J. 2015. CONΣERV IT 1.0 – Student Manual: A Training System for Aquatic Conservation Managers. Septentrio Educational 2015(2).</t>
  </si>
  <si>
    <t>DOI: http://dx.doi.org/10.7557/se.2015.2</t>
  </si>
  <si>
    <t>Chapter 3. Excel basics</t>
  </si>
  <si>
    <t>Save this worksheet in your domain, as demonstrated in the previous lecture.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</si>
</sst>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8"/>
      <name val="Arial"/>
      <family val="2"/>
    </font>
    <font>
      <b/>
      <i/>
      <sz val="14"/>
      <name val="Arial"/>
      <family val="2"/>
    </font>
    <font>
      <b/>
      <i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62"/>
      <name val="Arial"/>
      <family val="2"/>
    </font>
    <font>
      <b/>
      <i/>
      <sz val="10"/>
      <color indexed="6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8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2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">
    <xf numFmtId="0" fontId="0" fillId="0" borderId="0"/>
    <xf numFmtId="0" fontId="23" fillId="5" borderId="18" applyNumberFormat="0" applyAlignment="0" applyProtection="0"/>
    <xf numFmtId="0" fontId="24" fillId="6" borderId="19" applyNumberFormat="0" applyAlignment="0" applyProtection="0"/>
    <xf numFmtId="0" fontId="25" fillId="6" borderId="18" applyNumberFormat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0" xfId="0" quotePrefix="1"/>
    <xf numFmtId="0" fontId="5" fillId="0" borderId="0" xfId="0" applyFont="1"/>
    <xf numFmtId="0" fontId="1" fillId="0" borderId="2" xfId="0" applyFont="1" applyBorder="1"/>
    <xf numFmtId="0" fontId="0" fillId="0" borderId="0" xfId="0" applyBorder="1"/>
    <xf numFmtId="0" fontId="0" fillId="0" borderId="3" xfId="0" applyBorder="1"/>
    <xf numFmtId="0" fontId="2" fillId="0" borderId="0" xfId="0" applyFont="1"/>
    <xf numFmtId="0" fontId="7" fillId="0" borderId="0" xfId="0" applyFont="1"/>
    <xf numFmtId="0" fontId="0" fillId="2" borderId="1" xfId="0" applyFill="1" applyBorder="1"/>
    <xf numFmtId="0" fontId="9" fillId="0" borderId="0" xfId="0" applyFont="1"/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3" fontId="0" fillId="0" borderId="1" xfId="0" applyNumberFormat="1" applyBorder="1"/>
    <xf numFmtId="0" fontId="4" fillId="0" borderId="1" xfId="0" applyFont="1" applyBorder="1"/>
    <xf numFmtId="0" fontId="3" fillId="0" borderId="1" xfId="0" applyFont="1" applyBorder="1"/>
    <xf numFmtId="0" fontId="0" fillId="3" borderId="1" xfId="0" applyFill="1" applyBorder="1"/>
    <xf numFmtId="3" fontId="0" fillId="2" borderId="1" xfId="0" applyNumberFormat="1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5" fontId="0" fillId="2" borderId="1" xfId="0" applyNumberFormat="1" applyFill="1" applyBorder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2" fillId="0" borderId="0" xfId="0" applyFont="1"/>
    <xf numFmtId="0" fontId="0" fillId="0" borderId="0" xfId="0" applyFill="1" applyBorder="1"/>
    <xf numFmtId="0" fontId="0" fillId="2" borderId="6" xfId="0" applyFill="1" applyBorder="1" applyAlignment="1">
      <alignment horizontal="center"/>
    </xf>
    <xf numFmtId="0" fontId="4" fillId="2" borderId="1" xfId="0" applyFont="1" applyFill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4" borderId="1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3" xfId="0" applyFill="1" applyBorder="1"/>
    <xf numFmtId="0" fontId="18" fillId="0" borderId="0" xfId="0" applyFont="1"/>
    <xf numFmtId="0" fontId="0" fillId="4" borderId="14" xfId="0" applyFill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0" fillId="0" borderId="1" xfId="0" quotePrefix="1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0" borderId="15" xfId="0" quotePrefix="1" applyBorder="1"/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0" fontId="3" fillId="2" borderId="1" xfId="0" applyFont="1" applyFill="1" applyBorder="1"/>
    <xf numFmtId="0" fontId="0" fillId="0" borderId="1" xfId="0" applyFill="1" applyBorder="1"/>
    <xf numFmtId="1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/>
    <xf numFmtId="0" fontId="19" fillId="0" borderId="0" xfId="0" applyFont="1" applyFill="1" applyBorder="1"/>
    <xf numFmtId="0" fontId="19" fillId="0" borderId="0" xfId="0" applyFont="1" applyFill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18" fillId="4" borderId="14" xfId="0" applyFont="1" applyFill="1" applyBorder="1"/>
    <xf numFmtId="0" fontId="22" fillId="0" borderId="0" xfId="0" applyFont="1"/>
    <xf numFmtId="164" fontId="25" fillId="6" borderId="18" xfId="3" applyNumberFormat="1"/>
    <xf numFmtId="3" fontId="25" fillId="6" borderId="18" xfId="3" applyNumberFormat="1"/>
    <xf numFmtId="0" fontId="0" fillId="15" borderId="1" xfId="0" applyFill="1" applyBorder="1"/>
    <xf numFmtId="3" fontId="0" fillId="15" borderId="1" xfId="0" applyNumberFormat="1" applyFill="1" applyBorder="1"/>
    <xf numFmtId="0" fontId="4" fillId="15" borderId="1" xfId="0" applyFont="1" applyFill="1" applyBorder="1"/>
    <xf numFmtId="0" fontId="24" fillId="6" borderId="19" xfId="2"/>
    <xf numFmtId="0" fontId="28" fillId="11" borderId="0" xfId="8" applyFont="1"/>
    <xf numFmtId="0" fontId="27" fillId="10" borderId="1" xfId="7" applyBorder="1" applyAlignment="1">
      <alignment vertical="center" wrapText="1"/>
    </xf>
    <xf numFmtId="0" fontId="27" fillId="10" borderId="1" xfId="7" quotePrefix="1" applyBorder="1" applyAlignment="1">
      <alignment vertical="center" wrapText="1"/>
    </xf>
    <xf numFmtId="0" fontId="29" fillId="8" borderId="0" xfId="5" applyFont="1"/>
    <xf numFmtId="0" fontId="25" fillId="6" borderId="18" xfId="3" applyAlignment="1">
      <alignment horizontal="center"/>
    </xf>
    <xf numFmtId="0" fontId="30" fillId="11" borderId="0" xfId="8" applyFont="1"/>
    <xf numFmtId="0" fontId="26" fillId="12" borderId="0" xfId="9"/>
    <xf numFmtId="0" fontId="30" fillId="12" borderId="0" xfId="9" applyFont="1"/>
    <xf numFmtId="0" fontId="25" fillId="6" borderId="18" xfId="3"/>
    <xf numFmtId="0" fontId="24" fillId="6" borderId="19" xfId="2" quotePrefix="1"/>
    <xf numFmtId="0" fontId="23" fillId="5" borderId="18" xfId="1"/>
    <xf numFmtId="1" fontId="25" fillId="6" borderId="18" xfId="3" applyNumberFormat="1"/>
    <xf numFmtId="0" fontId="23" fillId="5" borderId="18" xfId="1" applyAlignment="1">
      <alignment horizontal="center"/>
    </xf>
    <xf numFmtId="0" fontId="30" fillId="9" borderId="0" xfId="6" applyFont="1"/>
    <xf numFmtId="0" fontId="27" fillId="13" borderId="4" xfId="10" applyBorder="1" applyAlignment="1">
      <alignment horizontal="center"/>
    </xf>
    <xf numFmtId="0" fontId="27" fillId="13" borderId="6" xfId="10" applyBorder="1" applyAlignment="1">
      <alignment horizontal="center"/>
    </xf>
    <xf numFmtId="0" fontId="27" fillId="13" borderId="12" xfId="10" applyBorder="1" applyAlignment="1">
      <alignment horizontal="center"/>
    </xf>
    <xf numFmtId="0" fontId="27" fillId="13" borderId="13" xfId="10" applyBorder="1" applyAlignment="1">
      <alignment horizontal="center"/>
    </xf>
    <xf numFmtId="0" fontId="27" fillId="13" borderId="5" xfId="10" applyBorder="1" applyAlignment="1">
      <alignment horizontal="center"/>
    </xf>
    <xf numFmtId="0" fontId="27" fillId="13" borderId="7" xfId="10" applyBorder="1" applyAlignment="1">
      <alignment horizontal="center"/>
    </xf>
    <xf numFmtId="0" fontId="27" fillId="13" borderId="15" xfId="10" quotePrefix="1" applyBorder="1"/>
    <xf numFmtId="0" fontId="27" fillId="13" borderId="16" xfId="10" applyBorder="1"/>
    <xf numFmtId="0" fontId="31" fillId="5" borderId="18" xfId="1" applyFont="1"/>
    <xf numFmtId="0" fontId="31" fillId="5" borderId="18" xfId="1" applyFont="1" applyAlignment="1">
      <alignment horizontal="center"/>
    </xf>
    <xf numFmtId="0" fontId="4" fillId="0" borderId="0" xfId="0" applyFont="1"/>
    <xf numFmtId="0" fontId="19" fillId="14" borderId="0" xfId="0" applyFont="1" applyFill="1" applyBorder="1"/>
    <xf numFmtId="0" fontId="0" fillId="14" borderId="0" xfId="0" applyFill="1"/>
    <xf numFmtId="0" fontId="30" fillId="7" borderId="0" xfId="4" applyFont="1"/>
    <xf numFmtId="0" fontId="4" fillId="0" borderId="0" xfId="0" applyFont="1" applyFill="1"/>
    <xf numFmtId="0" fontId="1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32" fillId="0" borderId="0" xfId="11"/>
    <xf numFmtId="0" fontId="33" fillId="0" borderId="0" xfId="11" applyFont="1"/>
    <xf numFmtId="0" fontId="4" fillId="0" borderId="0" xfId="11" applyFont="1"/>
  </cellXfs>
  <cellStyles count="12">
    <cellStyle name="40% - Accent2" xfId="5" builtinId="35"/>
    <cellStyle name="40% - Accent4" xfId="7" builtinId="43"/>
    <cellStyle name="40% - Accent6" xfId="10" builtinId="51"/>
    <cellStyle name="Accent2" xfId="4" builtinId="33"/>
    <cellStyle name="Accent4" xfId="6" builtinId="41"/>
    <cellStyle name="Accent5" xfId="8" builtinId="45"/>
    <cellStyle name="Accent6" xfId="9" builtinId="49"/>
    <cellStyle name="Calculation" xfId="3" builtinId="22"/>
    <cellStyle name="Hyperlink" xfId="11" builtinId="8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sz="900" b="0"/>
              <a:t>Masters:</a:t>
            </a:r>
            <a:r>
              <a:rPr lang="nb-NO" sz="900" b="0" baseline="0"/>
              <a:t> where do students come from?</a:t>
            </a:r>
            <a:endParaRPr lang="nb-NO" sz="900" b="0"/>
          </a:p>
        </c:rich>
      </c:tx>
      <c:layout>
        <c:manualLayout>
          <c:xMode val="edge"/>
          <c:yMode val="edge"/>
          <c:x val="0.26281105770869551"/>
          <c:y val="7.4746378924856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1104702951377"/>
          <c:y val="0.2544642857142857"/>
          <c:w val="0.8178926497177168"/>
          <c:h val="0.5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Charts!$C$7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Charts!$B$8:$B$11</c:f>
              <c:strCache>
                <c:ptCount val="4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</c:strCache>
            </c:strRef>
          </c:cat>
          <c:val>
            <c:numRef>
              <c:f>Charts!$C$8:$C$11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22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42160"/>
        <c:axId val="147441768"/>
      </c:barChart>
      <c:catAx>
        <c:axId val="14744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41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41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42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Master students: gender</a:t>
            </a:r>
            <a:r>
              <a:rPr lang="nb-NO" b="0" baseline="0"/>
              <a:t> participation</a:t>
            </a:r>
            <a:endParaRPr lang="nb-NO" b="0"/>
          </a:p>
        </c:rich>
      </c:tx>
      <c:layout>
        <c:manualLayout>
          <c:xMode val="edge"/>
          <c:yMode val="edge"/>
          <c:x val="0.17704383637128232"/>
          <c:y val="0.112028632784538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363589128822"/>
          <c:y val="0.24890882767473149"/>
          <c:w val="0.72636185670161391"/>
          <c:h val="0.414848046124552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Charts!$D$7</c:f>
              <c:strCache>
                <c:ptCount val="1"/>
                <c:pt idx="0">
                  <c:v>males</c:v>
                </c:pt>
              </c:strCache>
            </c:strRef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chemeClr val="bg1">
                  <a:lumMod val="50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Charts!$B$8:$B$11</c:f>
              <c:strCache>
                <c:ptCount val="4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</c:strCache>
            </c:strRef>
          </c:cat>
          <c:val>
            <c:numRef>
              <c:f>Charts!$D$8:$D$11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Charts!$E$7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invertIfNegative val="0"/>
          <c:cat>
            <c:strRef>
              <c:f>Charts!$B$8:$B$11</c:f>
              <c:strCache>
                <c:ptCount val="4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</c:strCache>
            </c:strRef>
          </c:cat>
          <c:val>
            <c:numRef>
              <c:f>Charts!$E$8:$E$11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440984"/>
        <c:axId val="147440592"/>
      </c:barChart>
      <c:catAx>
        <c:axId val="14744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COUNTRY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4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40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NUMBER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4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13939763054482"/>
          <c:y val="0.26930514163817171"/>
          <c:w val="0.17948774128524791"/>
          <c:h val="0.1703060399879741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sz="1000" b="0"/>
              <a:t>A bar chart: the</a:t>
            </a:r>
            <a:r>
              <a:rPr lang="nb-NO" sz="1000" b="0" baseline="0"/>
              <a:t> importance of fisheries</a:t>
            </a:r>
            <a:endParaRPr lang="nb-NO" sz="1000" b="0"/>
          </a:p>
        </c:rich>
      </c:tx>
      <c:layout>
        <c:manualLayout>
          <c:xMode val="edge"/>
          <c:yMode val="edge"/>
          <c:x val="0.36861472315960503"/>
          <c:y val="6.943430609398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67870797123736"/>
          <c:y val="0.17313432835820897"/>
          <c:w val="0.70115099935120184"/>
          <c:h val="0.5283582089552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Sheet11!$B$1</c:f>
              <c:strCache>
                <c:ptCount val="1"/>
                <c:pt idx="0">
                  <c:v>Total fish catch (MT)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Sheet11!$A$2:$A$13</c:f>
              <c:strCache>
                <c:ptCount val="12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  <c:pt idx="4">
                  <c:v>Eritrea</c:v>
                </c:pt>
                <c:pt idx="5">
                  <c:v>Ghana</c:v>
                </c:pt>
                <c:pt idx="6">
                  <c:v>India</c:v>
                </c:pt>
                <c:pt idx="7">
                  <c:v>Namibia</c:v>
                </c:pt>
                <c:pt idx="8">
                  <c:v>Nigeria</c:v>
                </c:pt>
                <c:pt idx="9">
                  <c:v>Norway</c:v>
                </c:pt>
                <c:pt idx="10">
                  <c:v>Spain</c:v>
                </c:pt>
                <c:pt idx="11">
                  <c:v>Tanzania</c:v>
                </c:pt>
              </c:strCache>
            </c:strRef>
          </c:cat>
          <c:val>
            <c:numRef>
              <c:f>Sheet11!$B$2:$B$13</c:f>
              <c:numCache>
                <c:formatCode>#,##0</c:formatCode>
                <c:ptCount val="12"/>
                <c:pt idx="0">
                  <c:v>1047170</c:v>
                </c:pt>
                <c:pt idx="1">
                  <c:v>80000</c:v>
                </c:pt>
                <c:pt idx="2">
                  <c:v>25721740</c:v>
                </c:pt>
                <c:pt idx="3">
                  <c:v>146407</c:v>
                </c:pt>
                <c:pt idx="4">
                  <c:v>3826</c:v>
                </c:pt>
                <c:pt idx="5">
                  <c:v>371227</c:v>
                </c:pt>
                <c:pt idx="6">
                  <c:v>4324235</c:v>
                </c:pt>
                <c:pt idx="7">
                  <c:v>285980</c:v>
                </c:pt>
                <c:pt idx="8">
                  <c:v>255499</c:v>
                </c:pt>
                <c:pt idx="9">
                  <c:v>2550894</c:v>
                </c:pt>
                <c:pt idx="10">
                  <c:v>1320000</c:v>
                </c:pt>
                <c:pt idx="11">
                  <c:v>345000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39808"/>
        <c:axId val="147437848"/>
      </c:barChart>
      <c:catAx>
        <c:axId val="1474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COUNTRY</a:t>
                </a:r>
              </a:p>
            </c:rich>
          </c:tx>
          <c:layout>
            <c:manualLayout>
              <c:xMode val="edge"/>
              <c:yMode val="edge"/>
              <c:x val="0.53793224212518442"/>
              <c:y val="0.88955223880597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7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37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CATCH  (metric tons)</a:t>
                </a:r>
              </a:p>
            </c:rich>
          </c:tx>
          <c:layout>
            <c:manualLayout>
              <c:xMode val="edge"/>
              <c:yMode val="edge"/>
              <c:x val="5.6149998966664602E-2"/>
              <c:y val="0.258882051508267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9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Pie-chart: comparison of catch by country</a:t>
            </a:r>
          </a:p>
        </c:rich>
      </c:tx>
      <c:layout>
        <c:manualLayout>
          <c:xMode val="edge"/>
          <c:yMode val="edge"/>
          <c:x val="0.2977311451377373"/>
          <c:y val="3.7037228029116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804733241916642"/>
          <c:y val="0.30000108507336903"/>
          <c:w val="0.26943965924472624"/>
          <c:h val="0.55185384785101221"/>
        </c:manualLayout>
      </c:layout>
      <c:pieChart>
        <c:varyColors val="0"/>
        <c:ser>
          <c:idx val="0"/>
          <c:order val="0"/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dPt>
          <c:dPt>
            <c:idx val="5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dPt>
          <c:dPt>
            <c:idx val="8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  <a:ln>
                <a:solidFill>
                  <a:srgbClr val="000000"/>
                </a:solidFill>
              </a:ln>
            </c:spPr>
          </c:dPt>
          <c:dPt>
            <c:idx val="1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dPt>
          <c:dPt>
            <c:idx val="11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6.6379702070988977E-2"/>
                  <c:y val="-4.4724128490726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844195007520822E-2"/>
                  <c:y val="2.9197801507394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479286722991572E-2"/>
                  <c:y val="-4.6441314878512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6243435679005898E-3"/>
                  <c:y val="6.80159317348638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139893121304492E-2"/>
                  <c:y val="-3.5113632768036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719274874005805E-4"/>
                  <c:y val="-5.37070229565355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708490415432259E-2"/>
                  <c:y val="-4.785118205347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8314062525043973E-2"/>
                  <c:y val="-8.4424091147234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Sheet11!$A$2:$A$13</c:f>
              <c:strCache>
                <c:ptCount val="12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  <c:pt idx="4">
                  <c:v>Eritrea</c:v>
                </c:pt>
                <c:pt idx="5">
                  <c:v>Ghana</c:v>
                </c:pt>
                <c:pt idx="6">
                  <c:v>India</c:v>
                </c:pt>
                <c:pt idx="7">
                  <c:v>Namibia</c:v>
                </c:pt>
                <c:pt idx="8">
                  <c:v>Nigeria</c:v>
                </c:pt>
                <c:pt idx="9">
                  <c:v>Norway</c:v>
                </c:pt>
                <c:pt idx="10">
                  <c:v>Spain</c:v>
                </c:pt>
                <c:pt idx="11">
                  <c:v>Tanzania</c:v>
                </c:pt>
              </c:strCache>
            </c:strRef>
          </c:cat>
          <c:val>
            <c:numRef>
              <c:f>Sheet11!$B$2:$B$13</c:f>
              <c:numCache>
                <c:formatCode>#,##0</c:formatCode>
                <c:ptCount val="12"/>
                <c:pt idx="0">
                  <c:v>1047170</c:v>
                </c:pt>
                <c:pt idx="1">
                  <c:v>80000</c:v>
                </c:pt>
                <c:pt idx="2">
                  <c:v>25721740</c:v>
                </c:pt>
                <c:pt idx="3">
                  <c:v>146407</c:v>
                </c:pt>
                <c:pt idx="4">
                  <c:v>3826</c:v>
                </c:pt>
                <c:pt idx="5">
                  <c:v>371227</c:v>
                </c:pt>
                <c:pt idx="6">
                  <c:v>4324235</c:v>
                </c:pt>
                <c:pt idx="7">
                  <c:v>285980</c:v>
                </c:pt>
                <c:pt idx="8">
                  <c:v>255499</c:v>
                </c:pt>
                <c:pt idx="9">
                  <c:v>2550894</c:v>
                </c:pt>
                <c:pt idx="10">
                  <c:v>1320000</c:v>
                </c:pt>
                <c:pt idx="11">
                  <c:v>345000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X-Y plot: Fish catch v. population size</a:t>
            </a:r>
          </a:p>
        </c:rich>
      </c:tx>
      <c:layout>
        <c:manualLayout>
          <c:xMode val="edge"/>
          <c:yMode val="edge"/>
          <c:x val="0.35436292685636517"/>
          <c:y val="8.0127309667686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69148088345591"/>
          <c:y val="0.19544005025964833"/>
          <c:w val="0.72828161849585771"/>
          <c:h val="0.5993494874629216"/>
        </c:manualLayout>
      </c:layout>
      <c:scatterChart>
        <c:scatterStyle val="lineMarker"/>
        <c:varyColors val="0"/>
        <c:ser>
          <c:idx val="0"/>
          <c:order val="0"/>
          <c:tx>
            <c:strRef>
              <c:f>Charts!$B$331</c:f>
              <c:strCache>
                <c:ptCount val="1"/>
                <c:pt idx="0">
                  <c:v>Total fish catch (MT)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bg1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Sheet11!$C$2:$C$13</c:f>
              <c:numCache>
                <c:formatCode>#,##0</c:formatCode>
                <c:ptCount val="12"/>
                <c:pt idx="0">
                  <c:v>125000</c:v>
                </c:pt>
                <c:pt idx="1">
                  <c:v>15000</c:v>
                </c:pt>
                <c:pt idx="2">
                  <c:v>1222000</c:v>
                </c:pt>
                <c:pt idx="3">
                  <c:v>37000</c:v>
                </c:pt>
                <c:pt idx="4">
                  <c:v>3600</c:v>
                </c:pt>
                <c:pt idx="5">
                  <c:v>18000</c:v>
                </c:pt>
                <c:pt idx="6">
                  <c:v>967000</c:v>
                </c:pt>
                <c:pt idx="7">
                  <c:v>1700</c:v>
                </c:pt>
                <c:pt idx="8">
                  <c:v>107000</c:v>
                </c:pt>
                <c:pt idx="9">
                  <c:v>4400</c:v>
                </c:pt>
                <c:pt idx="10">
                  <c:v>39000</c:v>
                </c:pt>
                <c:pt idx="11">
                  <c:v>29000</c:v>
                </c:pt>
              </c:numCache>
            </c:numRef>
          </c:xVal>
          <c:yVal>
            <c:numRef>
              <c:f>Charts!$B$332:$B$343</c:f>
              <c:numCache>
                <c:formatCode>#,##0</c:formatCode>
                <c:ptCount val="12"/>
                <c:pt idx="0">
                  <c:v>1047170</c:v>
                </c:pt>
                <c:pt idx="1">
                  <c:v>80000</c:v>
                </c:pt>
                <c:pt idx="2">
                  <c:v>25721740</c:v>
                </c:pt>
                <c:pt idx="3">
                  <c:v>146407</c:v>
                </c:pt>
                <c:pt idx="4">
                  <c:v>3826</c:v>
                </c:pt>
                <c:pt idx="5">
                  <c:v>371227</c:v>
                </c:pt>
                <c:pt idx="6">
                  <c:v>4324235</c:v>
                </c:pt>
                <c:pt idx="7">
                  <c:v>285980</c:v>
                </c:pt>
                <c:pt idx="8">
                  <c:v>255499</c:v>
                </c:pt>
                <c:pt idx="9">
                  <c:v>2550894</c:v>
                </c:pt>
                <c:pt idx="10">
                  <c:v>1320000</c:v>
                </c:pt>
                <c:pt idx="11">
                  <c:v>345000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38632"/>
        <c:axId val="147439024"/>
      </c:scatterChart>
      <c:valAx>
        <c:axId val="14743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POPULATION (thousands)</a:t>
                </a:r>
              </a:p>
            </c:rich>
          </c:tx>
          <c:layout>
            <c:manualLayout>
              <c:xMode val="edge"/>
              <c:yMode val="edge"/>
              <c:x val="0.42883587688080965"/>
              <c:y val="0.88273756033941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9024"/>
        <c:crosses val="autoZero"/>
        <c:crossBetween val="midCat"/>
      </c:valAx>
      <c:valAx>
        <c:axId val="147439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CATCH (metric tons)</a:t>
                </a:r>
              </a:p>
            </c:rich>
          </c:tx>
          <c:layout>
            <c:manualLayout>
              <c:xMode val="edge"/>
              <c:yMode val="edge"/>
              <c:x val="3.6629495387150678E-2"/>
              <c:y val="0.278965826946050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86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b="0"/>
              <a:t>X-Y plot: Fish catch v. country area</a:t>
            </a:r>
          </a:p>
        </c:rich>
      </c:tx>
      <c:layout>
        <c:manualLayout>
          <c:xMode val="edge"/>
          <c:yMode val="edge"/>
          <c:x val="0.29465983011738556"/>
          <c:y val="3.7453320507521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00401776159961"/>
          <c:y val="0.15730394613159138"/>
          <c:w val="0.66666786564058478"/>
          <c:h val="0.64419711272937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Charts!$B$331</c:f>
              <c:strCache>
                <c:ptCount val="1"/>
                <c:pt idx="0">
                  <c:v>Total fish catch (MT)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chemeClr val="bg1">
                  <a:lumMod val="50000"/>
                </a:schemeClr>
              </a:solidFill>
              <a:ln w="381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xVal>
            <c:numRef>
              <c:f>Sheet11!$D$2:$D$13</c:f>
              <c:numCache>
                <c:formatCode>#,##0</c:formatCode>
                <c:ptCount val="12"/>
                <c:pt idx="0">
                  <c:v>144000</c:v>
                </c:pt>
                <c:pt idx="1">
                  <c:v>475000</c:v>
                </c:pt>
                <c:pt idx="2">
                  <c:v>9600000</c:v>
                </c:pt>
                <c:pt idx="3">
                  <c:v>1140000</c:v>
                </c:pt>
                <c:pt idx="4">
                  <c:v>121000</c:v>
                </c:pt>
                <c:pt idx="5">
                  <c:v>238000</c:v>
                </c:pt>
                <c:pt idx="6">
                  <c:v>3300000</c:v>
                </c:pt>
                <c:pt idx="7">
                  <c:v>825000</c:v>
                </c:pt>
                <c:pt idx="8">
                  <c:v>924000</c:v>
                </c:pt>
                <c:pt idx="9">
                  <c:v>324000</c:v>
                </c:pt>
                <c:pt idx="10">
                  <c:v>500000</c:v>
                </c:pt>
                <c:pt idx="11">
                  <c:v>945000</c:v>
                </c:pt>
              </c:numCache>
            </c:numRef>
          </c:xVal>
          <c:yVal>
            <c:numRef>
              <c:f>Charts!$B$332:$B$343</c:f>
              <c:numCache>
                <c:formatCode>#,##0</c:formatCode>
                <c:ptCount val="12"/>
                <c:pt idx="0">
                  <c:v>1047170</c:v>
                </c:pt>
                <c:pt idx="1">
                  <c:v>80000</c:v>
                </c:pt>
                <c:pt idx="2">
                  <c:v>25721740</c:v>
                </c:pt>
                <c:pt idx="3">
                  <c:v>146407</c:v>
                </c:pt>
                <c:pt idx="4">
                  <c:v>3826</c:v>
                </c:pt>
                <c:pt idx="5">
                  <c:v>371227</c:v>
                </c:pt>
                <c:pt idx="6">
                  <c:v>4324235</c:v>
                </c:pt>
                <c:pt idx="7">
                  <c:v>285980</c:v>
                </c:pt>
                <c:pt idx="8">
                  <c:v>255499</c:v>
                </c:pt>
                <c:pt idx="9">
                  <c:v>2550894</c:v>
                </c:pt>
                <c:pt idx="10">
                  <c:v>1320000</c:v>
                </c:pt>
                <c:pt idx="11">
                  <c:v>345000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37064"/>
        <c:axId val="147437456"/>
      </c:scatterChart>
      <c:valAx>
        <c:axId val="147437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COUNTRY AREA (km</a:t>
                </a:r>
                <a:r>
                  <a:rPr lang="nb-NO" sz="900" b="0" baseline="30000"/>
                  <a:t>2</a:t>
                </a:r>
                <a:r>
                  <a:rPr lang="nb-NO" sz="900" b="0"/>
                  <a:t>)</a:t>
                </a:r>
              </a:p>
            </c:rich>
          </c:tx>
          <c:layout>
            <c:manualLayout>
              <c:xMode val="edge"/>
              <c:yMode val="edge"/>
              <c:x val="0.41252376216433978"/>
              <c:y val="0.898879692180522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7456"/>
        <c:crosses val="autoZero"/>
        <c:crossBetween val="midCat"/>
      </c:valAx>
      <c:valAx>
        <c:axId val="147437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CATCH (metric tons)</a:t>
                </a:r>
              </a:p>
            </c:rich>
          </c:tx>
          <c:layout>
            <c:manualLayout>
              <c:xMode val="edge"/>
              <c:yMode val="edge"/>
              <c:x val="2.47794860440336E-2"/>
              <c:y val="0.21043101459451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743706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PRODUCTIVITY</a:t>
            </a:r>
          </a:p>
        </c:rich>
      </c:tx>
      <c:layout>
        <c:manualLayout>
          <c:xMode val="edge"/>
          <c:yMode val="edge"/>
          <c:x val="0.39961089716377535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99639451677197"/>
          <c:y val="0.17910447761194029"/>
          <c:w val="0.60818829226877036"/>
          <c:h val="0.52537313432835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Sheet11!$G$1</c:f>
              <c:strCache>
                <c:ptCount val="1"/>
                <c:pt idx="0">
                  <c:v>Catch (kg) pr km2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invertIfNegative val="0"/>
          <c:cat>
            <c:strRef>
              <c:f>Sheet11!$A$2:$A$13</c:f>
              <c:strCache>
                <c:ptCount val="12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  <c:pt idx="4">
                  <c:v>Eritrea</c:v>
                </c:pt>
                <c:pt idx="5">
                  <c:v>Ghana</c:v>
                </c:pt>
                <c:pt idx="6">
                  <c:v>India</c:v>
                </c:pt>
                <c:pt idx="7">
                  <c:v>Namibia</c:v>
                </c:pt>
                <c:pt idx="8">
                  <c:v>Nigeria</c:v>
                </c:pt>
                <c:pt idx="9">
                  <c:v>Norway</c:v>
                </c:pt>
                <c:pt idx="10">
                  <c:v>Spain</c:v>
                </c:pt>
                <c:pt idx="11">
                  <c:v>Tanzania</c:v>
                </c:pt>
              </c:strCache>
            </c:strRef>
          </c:cat>
          <c:val>
            <c:numRef>
              <c:f>Sheet11!$G$2:$G$13</c:f>
              <c:numCache>
                <c:formatCode>0.0</c:formatCode>
                <c:ptCount val="12"/>
                <c:pt idx="0">
                  <c:v>7.272013888888889</c:v>
                </c:pt>
                <c:pt idx="1">
                  <c:v>0.16842105263157894</c:v>
                </c:pt>
                <c:pt idx="2">
                  <c:v>2.6793479166666665</c:v>
                </c:pt>
                <c:pt idx="3">
                  <c:v>0.12842719298245614</c:v>
                </c:pt>
                <c:pt idx="4">
                  <c:v>3.1619834710743804E-2</c:v>
                </c:pt>
                <c:pt idx="5">
                  <c:v>1.5597773109243698</c:v>
                </c:pt>
                <c:pt idx="6">
                  <c:v>1.3103742424242424</c:v>
                </c:pt>
                <c:pt idx="7">
                  <c:v>0.34664242424242425</c:v>
                </c:pt>
                <c:pt idx="8">
                  <c:v>0.27651406926406924</c:v>
                </c:pt>
                <c:pt idx="9">
                  <c:v>7.8731296296296298</c:v>
                </c:pt>
                <c:pt idx="10">
                  <c:v>2.64</c:v>
                </c:pt>
                <c:pt idx="11">
                  <c:v>0.36507936507936506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94032"/>
        <c:axId val="238594424"/>
      </c:barChart>
      <c:catAx>
        <c:axId val="23859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COUNTRY</a:t>
                </a:r>
              </a:p>
            </c:rich>
          </c:tx>
          <c:layout>
            <c:manualLayout>
              <c:xMode val="edge"/>
              <c:yMode val="edge"/>
              <c:x val="0.41130682586125172"/>
              <c:y val="0.89253731343283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594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594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CATCH (kg/km</a:t>
                </a:r>
                <a:r>
                  <a:rPr lang="nb-NO" sz="900" b="0" baseline="30000"/>
                  <a:t>2</a:t>
                </a:r>
                <a:r>
                  <a:rPr lang="nb-NO" sz="900" b="0"/>
                  <a:t>)</a:t>
                </a:r>
              </a:p>
            </c:rich>
          </c:tx>
          <c:layout>
            <c:manualLayout>
              <c:xMode val="edge"/>
              <c:yMode val="edge"/>
              <c:x val="4.6031388933526166E-2"/>
              <c:y val="0.29190893897595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594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PRODUCTIVITY</a:t>
            </a:r>
          </a:p>
        </c:rich>
      </c:tx>
      <c:layout>
        <c:manualLayout>
          <c:xMode val="edge"/>
          <c:yMode val="edge"/>
          <c:x val="0.39961089716377535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99639451677197"/>
          <c:y val="0.17910447761194029"/>
          <c:w val="0.60818829226877036"/>
          <c:h val="0.52537313432835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Sheet11!$G$1</c:f>
              <c:strCache>
                <c:ptCount val="1"/>
                <c:pt idx="0">
                  <c:v>Catch (kg) pr km2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invertIfNegative val="0"/>
          <c:cat>
            <c:strRef>
              <c:f>Sheet11!$A$2:$A$13</c:f>
              <c:strCache>
                <c:ptCount val="12"/>
                <c:pt idx="0">
                  <c:v>Bangladesh</c:v>
                </c:pt>
                <c:pt idx="1">
                  <c:v>Cameroon</c:v>
                </c:pt>
                <c:pt idx="2">
                  <c:v>China</c:v>
                </c:pt>
                <c:pt idx="3">
                  <c:v>Colombia</c:v>
                </c:pt>
                <c:pt idx="4">
                  <c:v>Eritrea</c:v>
                </c:pt>
                <c:pt idx="5">
                  <c:v>Ghana</c:v>
                </c:pt>
                <c:pt idx="6">
                  <c:v>India</c:v>
                </c:pt>
                <c:pt idx="7">
                  <c:v>Namibia</c:v>
                </c:pt>
                <c:pt idx="8">
                  <c:v>Nigeria</c:v>
                </c:pt>
                <c:pt idx="9">
                  <c:v>Norway</c:v>
                </c:pt>
                <c:pt idx="10">
                  <c:v>Spain</c:v>
                </c:pt>
                <c:pt idx="11">
                  <c:v>Tanzania</c:v>
                </c:pt>
              </c:strCache>
            </c:strRef>
          </c:cat>
          <c:val>
            <c:numRef>
              <c:f>Sheet11!$F$2:$F$13</c:f>
              <c:numCache>
                <c:formatCode>0</c:formatCode>
                <c:ptCount val="12"/>
                <c:pt idx="0">
                  <c:v>8.3773599999999995</c:v>
                </c:pt>
                <c:pt idx="1">
                  <c:v>5.333333333333333</c:v>
                </c:pt>
                <c:pt idx="2">
                  <c:v>21.048887070376431</c:v>
                </c:pt>
                <c:pt idx="3">
                  <c:v>3.9569459459459457</c:v>
                </c:pt>
                <c:pt idx="4">
                  <c:v>1.0627777777777778</c:v>
                </c:pt>
                <c:pt idx="5">
                  <c:v>20.623722222222224</c:v>
                </c:pt>
                <c:pt idx="6">
                  <c:v>4.4718045501551194</c:v>
                </c:pt>
                <c:pt idx="7">
                  <c:v>168.2235294117647</c:v>
                </c:pt>
                <c:pt idx="8">
                  <c:v>2.387841121495327</c:v>
                </c:pt>
                <c:pt idx="9">
                  <c:v>579.74863636363636</c:v>
                </c:pt>
                <c:pt idx="10">
                  <c:v>33.846153846153847</c:v>
                </c:pt>
                <c:pt idx="11">
                  <c:v>11.896551724137931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95208"/>
        <c:axId val="238600304"/>
      </c:barChart>
      <c:catAx>
        <c:axId val="238595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COUNTRY</a:t>
                </a:r>
              </a:p>
            </c:rich>
          </c:tx>
          <c:layout>
            <c:manualLayout>
              <c:xMode val="edge"/>
              <c:yMode val="edge"/>
              <c:x val="0.39893824960191665"/>
              <c:y val="0.8519282145569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60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600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900" b="0"/>
                  <a:t>CATCH PER CAPITA (kg)</a:t>
                </a:r>
              </a:p>
            </c:rich>
          </c:tx>
          <c:layout>
            <c:manualLayout>
              <c:xMode val="edge"/>
              <c:yMode val="edge"/>
              <c:x val="5.3452539211819299E-2"/>
              <c:y val="0.214751668731763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38595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8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2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142875</xdr:rowOff>
        </xdr:from>
        <xdr:to>
          <xdr:col>6</xdr:col>
          <xdr:colOff>457200</xdr:colOff>
          <xdr:row>21</xdr:row>
          <xdr:rowOff>104775</xdr:rowOff>
        </xdr:to>
        <xdr:sp macro="" textlink="">
          <xdr:nvSpPr>
            <xdr:cNvPr id="3073" name="Picture 5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14</xdr:row>
      <xdr:rowOff>38100</xdr:rowOff>
    </xdr:from>
    <xdr:to>
      <xdr:col>6</xdr:col>
      <xdr:colOff>133349</xdr:colOff>
      <xdr:row>30</xdr:row>
      <xdr:rowOff>19050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31</xdr:row>
      <xdr:rowOff>57150</xdr:rowOff>
    </xdr:from>
    <xdr:to>
      <xdr:col>5</xdr:col>
      <xdr:colOff>561975</xdr:colOff>
      <xdr:row>47</xdr:row>
      <xdr:rowOff>85725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26</xdr:row>
      <xdr:rowOff>66675</xdr:rowOff>
    </xdr:from>
    <xdr:to>
      <xdr:col>8</xdr:col>
      <xdr:colOff>123825</xdr:colOff>
      <xdr:row>47</xdr:row>
      <xdr:rowOff>66675</xdr:rowOff>
    </xdr:to>
    <xdr:graphicFrame macro="">
      <xdr:nvGraphicFramePr>
        <xdr:cNvPr id="61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623358</xdr:colOff>
      <xdr:row>49</xdr:row>
      <xdr:rowOff>121708</xdr:rowOff>
    </xdr:from>
    <xdr:to>
      <xdr:col>8</xdr:col>
      <xdr:colOff>380999</xdr:colOff>
      <xdr:row>65</xdr:row>
      <xdr:rowOff>102658</xdr:rowOff>
    </xdr:to>
    <xdr:graphicFrame macro="">
      <xdr:nvGraphicFramePr>
        <xdr:cNvPr id="61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416984</xdr:colOff>
      <xdr:row>67</xdr:row>
      <xdr:rowOff>61383</xdr:rowOff>
    </xdr:from>
    <xdr:to>
      <xdr:col>8</xdr:col>
      <xdr:colOff>60326</xdr:colOff>
      <xdr:row>85</xdr:row>
      <xdr:rowOff>70908</xdr:rowOff>
    </xdr:to>
    <xdr:graphicFrame macro="">
      <xdr:nvGraphicFramePr>
        <xdr:cNvPr id="615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354542</xdr:colOff>
      <xdr:row>88</xdr:row>
      <xdr:rowOff>141817</xdr:rowOff>
    </xdr:from>
    <xdr:to>
      <xdr:col>8</xdr:col>
      <xdr:colOff>16934</xdr:colOff>
      <xdr:row>104</xdr:row>
      <xdr:rowOff>94192</xdr:rowOff>
    </xdr:to>
    <xdr:graphicFrame macro="">
      <xdr:nvGraphicFramePr>
        <xdr:cNvPr id="615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131</xdr:row>
      <xdr:rowOff>44161</xdr:rowOff>
    </xdr:from>
    <xdr:to>
      <xdr:col>7</xdr:col>
      <xdr:colOff>571500</xdr:colOff>
      <xdr:row>150</xdr:row>
      <xdr:rowOff>161059</xdr:rowOff>
    </xdr:to>
    <xdr:graphicFrame macro="">
      <xdr:nvGraphicFramePr>
        <xdr:cNvPr id="615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469514</xdr:colOff>
      <xdr:row>28</xdr:row>
      <xdr:rowOff>48296</xdr:rowOff>
    </xdr:from>
    <xdr:to>
      <xdr:col>16</xdr:col>
      <xdr:colOff>345328</xdr:colOff>
      <xdr:row>42</xdr:row>
      <xdr:rowOff>60590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9150" y="5555478"/>
          <a:ext cx="4724905" cy="2315612"/>
        </a:xfrm>
        <a:prstGeom prst="rect">
          <a:avLst/>
        </a:prstGeom>
      </xdr:spPr>
    </xdr:pic>
    <xdr:clientData/>
  </xdr:twoCellAnchor>
  <xdr:twoCellAnchor>
    <xdr:from>
      <xdr:col>0</xdr:col>
      <xdr:colOff>518583</xdr:colOff>
      <xdr:row>109</xdr:row>
      <xdr:rowOff>127000</xdr:rowOff>
    </xdr:from>
    <xdr:to>
      <xdr:col>7</xdr:col>
      <xdr:colOff>509058</xdr:colOff>
      <xdr:row>129</xdr:row>
      <xdr:rowOff>79375</xdr:rowOff>
    </xdr:to>
    <xdr:graphicFrame macro="">
      <xdr:nvGraphicFramePr>
        <xdr:cNvPr id="1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60613</xdr:colOff>
      <xdr:row>9</xdr:row>
      <xdr:rowOff>34637</xdr:rowOff>
    </xdr:from>
    <xdr:to>
      <xdr:col>8</xdr:col>
      <xdr:colOff>562841</xdr:colOff>
      <xdr:row>11</xdr:row>
      <xdr:rowOff>129887</xdr:rowOff>
    </xdr:to>
    <xdr:sp macro="" textlink="">
      <xdr:nvSpPr>
        <xdr:cNvPr id="4" name="TextBox 3"/>
        <xdr:cNvSpPr txBox="1"/>
      </xdr:nvSpPr>
      <xdr:spPr>
        <a:xfrm>
          <a:off x="5204113" y="2052205"/>
          <a:ext cx="1108364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>
              <a:solidFill>
                <a:srgbClr val="FF0000"/>
              </a:solidFill>
            </a:rPr>
            <a:t>Absolute</a:t>
          </a:r>
          <a:r>
            <a:rPr lang="nb-NO" sz="1000" baseline="0">
              <a:solidFill>
                <a:srgbClr val="FF0000"/>
              </a:solidFill>
            </a:rPr>
            <a:t> reference used</a:t>
          </a:r>
          <a:endParaRPr lang="nb-NO" sz="10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51954</xdr:colOff>
      <xdr:row>12</xdr:row>
      <xdr:rowOff>121227</xdr:rowOff>
    </xdr:from>
    <xdr:to>
      <xdr:col>8</xdr:col>
      <xdr:colOff>554182</xdr:colOff>
      <xdr:row>15</xdr:row>
      <xdr:rowOff>25977</xdr:rowOff>
    </xdr:to>
    <xdr:sp macro="" textlink="">
      <xdr:nvSpPr>
        <xdr:cNvPr id="12" name="TextBox 11"/>
        <xdr:cNvSpPr txBox="1"/>
      </xdr:nvSpPr>
      <xdr:spPr>
        <a:xfrm>
          <a:off x="5195454" y="2710295"/>
          <a:ext cx="1108364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>
              <a:solidFill>
                <a:srgbClr val="FF0000"/>
              </a:solidFill>
            </a:rPr>
            <a:t>Relative</a:t>
          </a:r>
          <a:r>
            <a:rPr lang="nb-NO" sz="1000" baseline="0">
              <a:solidFill>
                <a:srgbClr val="FF0000"/>
              </a:solidFill>
            </a:rPr>
            <a:t> references</a:t>
          </a:r>
          <a:endParaRPr lang="nb-NO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432955</xdr:colOff>
      <xdr:row>10</xdr:row>
      <xdr:rowOff>82262</xdr:rowOff>
    </xdr:from>
    <xdr:to>
      <xdr:col>7</xdr:col>
      <xdr:colOff>60614</xdr:colOff>
      <xdr:row>12</xdr:row>
      <xdr:rowOff>112568</xdr:rowOff>
    </xdr:to>
    <xdr:cxnSp macro="">
      <xdr:nvCxnSpPr>
        <xdr:cNvPr id="6" name="Curved Connector 5"/>
        <xdr:cNvCxnSpPr>
          <a:stCxn id="4" idx="1"/>
        </xdr:cNvCxnSpPr>
      </xdr:nvCxnSpPr>
      <xdr:spPr bwMode="auto">
        <a:xfrm rot="10800000" flipV="1">
          <a:off x="3463637" y="2290330"/>
          <a:ext cx="1740477" cy="411306"/>
        </a:xfrm>
        <a:prstGeom prst="curvedConnector3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259773</xdr:colOff>
      <xdr:row>13</xdr:row>
      <xdr:rowOff>168851</xdr:rowOff>
    </xdr:from>
    <xdr:to>
      <xdr:col>7</xdr:col>
      <xdr:colOff>51954</xdr:colOff>
      <xdr:row>16</xdr:row>
      <xdr:rowOff>69272</xdr:rowOff>
    </xdr:to>
    <xdr:cxnSp macro="">
      <xdr:nvCxnSpPr>
        <xdr:cNvPr id="15" name="Curved Connector 14"/>
        <xdr:cNvCxnSpPr>
          <a:stCxn id="12" idx="1"/>
        </xdr:cNvCxnSpPr>
      </xdr:nvCxnSpPr>
      <xdr:spPr bwMode="auto">
        <a:xfrm rot="10800000" flipV="1">
          <a:off x="4762500" y="2948419"/>
          <a:ext cx="432954" cy="471921"/>
        </a:xfrm>
        <a:prstGeom prst="curvedConnector2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242456</xdr:colOff>
      <xdr:row>13</xdr:row>
      <xdr:rowOff>168852</xdr:rowOff>
    </xdr:from>
    <xdr:to>
      <xdr:col>7</xdr:col>
      <xdr:colOff>51955</xdr:colOff>
      <xdr:row>16</xdr:row>
      <xdr:rowOff>17318</xdr:rowOff>
    </xdr:to>
    <xdr:cxnSp macro="">
      <xdr:nvCxnSpPr>
        <xdr:cNvPr id="17" name="Curved Connector 16"/>
        <xdr:cNvCxnSpPr>
          <a:stCxn id="12" idx="1"/>
        </xdr:cNvCxnSpPr>
      </xdr:nvCxnSpPr>
      <xdr:spPr bwMode="auto">
        <a:xfrm rot="10800000" flipV="1">
          <a:off x="3974524" y="2948420"/>
          <a:ext cx="1220931" cy="419966"/>
        </a:xfrm>
        <a:prstGeom prst="curvedConnector3">
          <a:avLst>
            <a:gd name="adj1" fmla="val 1010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424295</xdr:colOff>
      <xdr:row>44</xdr:row>
      <xdr:rowOff>138547</xdr:rowOff>
    </xdr:from>
    <xdr:to>
      <xdr:col>6</xdr:col>
      <xdr:colOff>268432</xdr:colOff>
      <xdr:row>46</xdr:row>
      <xdr:rowOff>51955</xdr:rowOff>
    </xdr:to>
    <xdr:sp macro="" textlink="">
      <xdr:nvSpPr>
        <xdr:cNvPr id="31" name="TextBox 30"/>
        <xdr:cNvSpPr txBox="1"/>
      </xdr:nvSpPr>
      <xdr:spPr>
        <a:xfrm>
          <a:off x="4156363" y="8278092"/>
          <a:ext cx="614796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>
              <a:solidFill>
                <a:srgbClr val="FF0000"/>
              </a:solidFill>
            </a:rPr>
            <a:t>ft arial </a:t>
          </a:r>
          <a:r>
            <a:rPr lang="nb-NO" sz="900" baseline="0">
              <a:solidFill>
                <a:srgbClr val="FF0000"/>
              </a:solidFill>
            </a:rPr>
            <a:t>9</a:t>
          </a:r>
          <a:endParaRPr lang="nb-NO" sz="9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324716</xdr:colOff>
      <xdr:row>38</xdr:row>
      <xdr:rowOff>47624</xdr:rowOff>
    </xdr:from>
    <xdr:to>
      <xdr:col>1</xdr:col>
      <xdr:colOff>567170</xdr:colOff>
      <xdr:row>42</xdr:row>
      <xdr:rowOff>4329</xdr:rowOff>
    </xdr:to>
    <xdr:sp macro="" textlink="">
      <xdr:nvSpPr>
        <xdr:cNvPr id="32" name="TextBox 31"/>
        <xdr:cNvSpPr txBox="1"/>
      </xdr:nvSpPr>
      <xdr:spPr>
        <a:xfrm rot="16200000">
          <a:off x="935181" y="7386204"/>
          <a:ext cx="614796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>
              <a:solidFill>
                <a:srgbClr val="FF0000"/>
              </a:solidFill>
            </a:rPr>
            <a:t>ft arial </a:t>
          </a:r>
          <a:r>
            <a:rPr lang="nb-NO" sz="900" baseline="0">
              <a:solidFill>
                <a:srgbClr val="FF0000"/>
              </a:solidFill>
            </a:rPr>
            <a:t>9</a:t>
          </a:r>
          <a:endParaRPr lang="nb-NO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51955</xdr:colOff>
      <xdr:row>28</xdr:row>
      <xdr:rowOff>103910</xdr:rowOff>
    </xdr:from>
    <xdr:to>
      <xdr:col>2</xdr:col>
      <xdr:colOff>666751</xdr:colOff>
      <xdr:row>30</xdr:row>
      <xdr:rowOff>17319</xdr:rowOff>
    </xdr:to>
    <xdr:sp macro="" textlink="">
      <xdr:nvSpPr>
        <xdr:cNvPr id="33" name="TextBox 32"/>
        <xdr:cNvSpPr txBox="1"/>
      </xdr:nvSpPr>
      <xdr:spPr>
        <a:xfrm>
          <a:off x="1584614" y="5611092"/>
          <a:ext cx="614796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solidFill>
                <a:srgbClr val="FF0000"/>
              </a:solidFill>
            </a:rPr>
            <a:t>ft arial </a:t>
          </a:r>
          <a:r>
            <a:rPr lang="nb-NO" sz="800" baseline="0">
              <a:solidFill>
                <a:srgbClr val="FF0000"/>
              </a:solidFill>
            </a:rPr>
            <a:t>8</a:t>
          </a:r>
          <a:endParaRPr lang="nb-NO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554182</xdr:colOff>
      <xdr:row>42</xdr:row>
      <xdr:rowOff>155863</xdr:rowOff>
    </xdr:from>
    <xdr:to>
      <xdr:col>4</xdr:col>
      <xdr:colOff>493569</xdr:colOff>
      <xdr:row>44</xdr:row>
      <xdr:rowOff>69272</xdr:rowOff>
    </xdr:to>
    <xdr:sp macro="" textlink="">
      <xdr:nvSpPr>
        <xdr:cNvPr id="34" name="TextBox 33"/>
        <xdr:cNvSpPr txBox="1"/>
      </xdr:nvSpPr>
      <xdr:spPr>
        <a:xfrm>
          <a:off x="2909455" y="7966363"/>
          <a:ext cx="614796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solidFill>
                <a:srgbClr val="FF0000"/>
              </a:solidFill>
            </a:rPr>
            <a:t>ft arial </a:t>
          </a:r>
          <a:r>
            <a:rPr lang="nb-NO" sz="800" baseline="0">
              <a:solidFill>
                <a:srgbClr val="FF0000"/>
              </a:solidFill>
            </a:rPr>
            <a:t>8</a:t>
          </a:r>
          <a:endParaRPr lang="nb-NO" sz="8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112568</xdr:colOff>
      <xdr:row>28</xdr:row>
      <xdr:rowOff>43295</xdr:rowOff>
    </xdr:from>
    <xdr:to>
      <xdr:col>1</xdr:col>
      <xdr:colOff>355022</xdr:colOff>
      <xdr:row>39</xdr:row>
      <xdr:rowOff>25979</xdr:rowOff>
    </xdr:to>
    <xdr:sp macro="" textlink="">
      <xdr:nvSpPr>
        <xdr:cNvPr id="35" name="TextBox 34"/>
        <xdr:cNvSpPr txBox="1"/>
      </xdr:nvSpPr>
      <xdr:spPr>
        <a:xfrm rot="16200000">
          <a:off x="134214" y="6325467"/>
          <a:ext cx="1792434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>
              <a:solidFill>
                <a:srgbClr val="FF0000"/>
              </a:solidFill>
            </a:rPr>
            <a:t>Units</a:t>
          </a:r>
          <a:r>
            <a:rPr lang="nb-NO" sz="900" baseline="0">
              <a:solidFill>
                <a:srgbClr val="FF0000"/>
              </a:solidFill>
            </a:rPr>
            <a:t> in lower case, (parenthesis)</a:t>
          </a:r>
          <a:endParaRPr lang="nb-NO" sz="9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458932</xdr:colOff>
      <xdr:row>32</xdr:row>
      <xdr:rowOff>95250</xdr:rowOff>
    </xdr:from>
    <xdr:to>
      <xdr:col>4</xdr:col>
      <xdr:colOff>398319</xdr:colOff>
      <xdr:row>34</xdr:row>
      <xdr:rowOff>8659</xdr:rowOff>
    </xdr:to>
    <xdr:sp macro="" textlink="">
      <xdr:nvSpPr>
        <xdr:cNvPr id="37" name="TextBox 36"/>
        <xdr:cNvSpPr txBox="1"/>
      </xdr:nvSpPr>
      <xdr:spPr>
        <a:xfrm>
          <a:off x="2814205" y="6260523"/>
          <a:ext cx="614796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solidFill>
                <a:srgbClr val="FF0000"/>
              </a:solidFill>
            </a:rPr>
            <a:t>grey</a:t>
          </a:r>
        </a:p>
      </xdr:txBody>
    </xdr:sp>
    <xdr:clientData/>
  </xdr:twoCellAnchor>
  <xdr:twoCellAnchor>
    <xdr:from>
      <xdr:col>4</xdr:col>
      <xdr:colOff>199159</xdr:colOff>
      <xdr:row>35</xdr:row>
      <xdr:rowOff>164522</xdr:rowOff>
    </xdr:from>
    <xdr:to>
      <xdr:col>5</xdr:col>
      <xdr:colOff>303068</xdr:colOff>
      <xdr:row>38</xdr:row>
      <xdr:rowOff>77931</xdr:rowOff>
    </xdr:to>
    <xdr:sp macro="" textlink="">
      <xdr:nvSpPr>
        <xdr:cNvPr id="38" name="TextBox 37"/>
        <xdr:cNvSpPr txBox="1"/>
      </xdr:nvSpPr>
      <xdr:spPr>
        <a:xfrm>
          <a:off x="3229841" y="6823363"/>
          <a:ext cx="805295" cy="40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solidFill>
                <a:srgbClr val="FF0000"/>
              </a:solidFill>
            </a:rPr>
            <a:t>Thick marks inwards</a:t>
          </a:r>
        </a:p>
      </xdr:txBody>
    </xdr:sp>
    <xdr:clientData/>
  </xdr:twoCellAnchor>
  <xdr:twoCellAnchor>
    <xdr:from>
      <xdr:col>3</xdr:col>
      <xdr:colOff>614794</xdr:colOff>
      <xdr:row>37</xdr:row>
      <xdr:rowOff>99578</xdr:rowOff>
    </xdr:from>
    <xdr:to>
      <xdr:col>4</xdr:col>
      <xdr:colOff>233795</xdr:colOff>
      <xdr:row>40</xdr:row>
      <xdr:rowOff>134214</xdr:rowOff>
    </xdr:to>
    <xdr:cxnSp macro="">
      <xdr:nvCxnSpPr>
        <xdr:cNvPr id="40" name="Curved Connector 39"/>
        <xdr:cNvCxnSpPr/>
      </xdr:nvCxnSpPr>
      <xdr:spPr bwMode="auto">
        <a:xfrm rot="10800000" flipV="1">
          <a:off x="2970067" y="7087464"/>
          <a:ext cx="294410" cy="528205"/>
        </a:xfrm>
        <a:prstGeom prst="curvedConnector2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5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425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creativecommons.org/licenses/by/4.0/" TargetMode="Externa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://dx.doi.org/10.7557/8.3513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40" zoomScaleNormal="140" workbookViewId="0">
      <selection activeCell="A21" sqref="A21"/>
    </sheetView>
  </sheetViews>
  <sheetFormatPr defaultRowHeight="12.75" x14ac:dyDescent="0.2"/>
  <cols>
    <col min="1" max="1" width="11" customWidth="1"/>
    <col min="2" max="2" width="12.42578125" customWidth="1"/>
    <col min="3" max="3" width="10.85546875" customWidth="1"/>
    <col min="4" max="4" width="10.7109375" customWidth="1"/>
    <col min="5" max="5" width="10.28515625" customWidth="1"/>
    <col min="6" max="6" width="13.5703125" customWidth="1"/>
    <col min="7" max="7" width="9.5703125" customWidth="1"/>
  </cols>
  <sheetData>
    <row r="1" spans="1:9" ht="26.25" x14ac:dyDescent="0.4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5" customHeight="1" x14ac:dyDescent="0.35">
      <c r="A2" s="23"/>
    </row>
    <row r="3" spans="1:9" ht="15" customHeight="1" x14ac:dyDescent="0.2">
      <c r="A3" s="74" t="s">
        <v>153</v>
      </c>
    </row>
    <row r="4" spans="1:9" ht="15" customHeight="1" x14ac:dyDescent="0.35">
      <c r="A4" s="23"/>
    </row>
    <row r="6" spans="1:9" x14ac:dyDescent="0.2">
      <c r="A6" t="s">
        <v>155</v>
      </c>
    </row>
    <row r="7" spans="1:9" x14ac:dyDescent="0.2">
      <c r="A7" t="s">
        <v>156</v>
      </c>
    </row>
    <row r="9" spans="1:9" x14ac:dyDescent="0.2">
      <c r="A9" t="s">
        <v>96</v>
      </c>
    </row>
    <row r="10" spans="1:9" x14ac:dyDescent="0.2">
      <c r="A10" t="s">
        <v>97</v>
      </c>
    </row>
    <row r="11" spans="1:9" x14ac:dyDescent="0.2">
      <c r="A11" t="s">
        <v>194</v>
      </c>
    </row>
    <row r="12" spans="1:9" ht="13.5" thickBot="1" x14ac:dyDescent="0.25"/>
    <row r="13" spans="1:9" ht="13.5" thickBot="1" x14ac:dyDescent="0.25">
      <c r="B13" s="73" t="s">
        <v>184</v>
      </c>
      <c r="C13" t="s">
        <v>193</v>
      </c>
    </row>
    <row r="15" spans="1:9" x14ac:dyDescent="0.2">
      <c r="A15" t="s">
        <v>160</v>
      </c>
    </row>
    <row r="16" spans="1:9" x14ac:dyDescent="0.2">
      <c r="A16" t="s">
        <v>98</v>
      </c>
    </row>
    <row r="18" spans="1:8" x14ac:dyDescent="0.2">
      <c r="A18" t="s">
        <v>161</v>
      </c>
    </row>
    <row r="19" spans="1:8" x14ac:dyDescent="0.2">
      <c r="A19" t="s">
        <v>99</v>
      </c>
    </row>
    <row r="21" spans="1:8" x14ac:dyDescent="0.2">
      <c r="A21" s="105" t="s">
        <v>201</v>
      </c>
    </row>
    <row r="22" spans="1:8" x14ac:dyDescent="0.2">
      <c r="F22" s="50"/>
    </row>
    <row r="23" spans="1:8" x14ac:dyDescent="0.2">
      <c r="A23" t="s">
        <v>1</v>
      </c>
    </row>
    <row r="25" spans="1:8" x14ac:dyDescent="0.2">
      <c r="A25" s="37" t="s">
        <v>77</v>
      </c>
      <c r="B25" s="46"/>
      <c r="C25" s="46"/>
      <c r="D25" s="46"/>
      <c r="E25" s="46"/>
      <c r="F25" s="46"/>
      <c r="G25" s="46"/>
      <c r="H25" s="47"/>
    </row>
    <row r="26" spans="1:8" x14ac:dyDescent="0.2">
      <c r="A26" s="38" t="s">
        <v>93</v>
      </c>
      <c r="B26" s="48"/>
      <c r="C26" s="48"/>
      <c r="D26" s="48"/>
      <c r="E26" s="48"/>
      <c r="F26" s="48"/>
      <c r="G26" s="48"/>
      <c r="H26" s="44"/>
    </row>
    <row r="27" spans="1:8" x14ac:dyDescent="0.2">
      <c r="A27" s="38" t="s">
        <v>3</v>
      </c>
      <c r="B27" s="48"/>
      <c r="C27" s="48"/>
      <c r="D27" s="48"/>
      <c r="E27" s="48"/>
      <c r="F27" s="48"/>
      <c r="G27" s="48"/>
      <c r="H27" s="44"/>
    </row>
    <row r="28" spans="1:8" x14ac:dyDescent="0.2">
      <c r="A28" s="38" t="s">
        <v>78</v>
      </c>
      <c r="B28" s="48"/>
      <c r="C28" s="48"/>
      <c r="D28" s="48"/>
      <c r="E28" s="48"/>
      <c r="F28" s="48"/>
      <c r="G28" s="48"/>
      <c r="H28" s="44"/>
    </row>
    <row r="29" spans="1:8" x14ac:dyDescent="0.2">
      <c r="A29" s="38" t="s">
        <v>94</v>
      </c>
      <c r="B29" s="48"/>
      <c r="C29" s="48"/>
      <c r="D29" s="48"/>
      <c r="E29" s="48"/>
      <c r="F29" s="48"/>
      <c r="G29" s="48"/>
      <c r="H29" s="44"/>
    </row>
    <row r="30" spans="1:8" x14ac:dyDescent="0.2">
      <c r="A30" s="38" t="s">
        <v>95</v>
      </c>
      <c r="B30" s="48"/>
      <c r="C30" s="48"/>
      <c r="D30" s="48"/>
      <c r="E30" s="48"/>
      <c r="F30" s="48"/>
      <c r="G30" s="48"/>
      <c r="H30" s="44"/>
    </row>
    <row r="31" spans="1:8" x14ac:dyDescent="0.2">
      <c r="A31" s="39" t="s">
        <v>79</v>
      </c>
      <c r="B31" s="49"/>
      <c r="C31" s="49"/>
      <c r="D31" s="49"/>
      <c r="E31" s="49"/>
      <c r="F31" s="49"/>
      <c r="G31" s="49"/>
      <c r="H31" s="45"/>
    </row>
    <row r="33" spans="1:8" x14ac:dyDescent="0.2">
      <c r="A33" t="s">
        <v>100</v>
      </c>
    </row>
    <row r="34" spans="1:8" x14ac:dyDescent="0.2">
      <c r="A34" t="s">
        <v>158</v>
      </c>
    </row>
    <row r="35" spans="1:8" x14ac:dyDescent="0.2">
      <c r="A35" t="s">
        <v>159</v>
      </c>
    </row>
    <row r="36" spans="1:8" ht="13.5" thickBot="1" x14ac:dyDescent="0.25">
      <c r="H36" s="7"/>
    </row>
    <row r="37" spans="1:8" ht="13.5" thickBot="1" x14ac:dyDescent="0.25">
      <c r="E37" s="51" t="s">
        <v>101</v>
      </c>
      <c r="G37" s="65" t="s">
        <v>157</v>
      </c>
      <c r="H37" s="2"/>
    </row>
    <row r="40" spans="1:8" x14ac:dyDescent="0.2">
      <c r="A40" t="s">
        <v>150</v>
      </c>
    </row>
    <row r="41" spans="1:8" x14ac:dyDescent="0.2">
      <c r="A41" t="s">
        <v>2</v>
      </c>
    </row>
  </sheetData>
  <customSheetViews>
    <customSheetView guid="{DCCD04D7-56E3-43D1-B3A6-BB77D4DEA7DB}" showPageBreaks="1" showRuler="0" topLeftCell="A136">
      <selection activeCell="F134" sqref="F134"/>
      <pageMargins left="0.75" right="0.75" top="1" bottom="1" header="0.5" footer="0.5"/>
      <pageSetup paperSize="9" firstPageNumber="8" orientation="portrait" useFirstPageNumber="1" verticalDpi="360" r:id="rId1"/>
      <headerFooter alignWithMargins="0">
        <oddHeader xml:space="preserve">&amp;LMaster programme in International Fisheries Management. Norwegian College of Fishery Science
IFM-100 Computer basics                                                                                       .
</oddHeader>
        <oddFooter>&amp;C&amp;P</oddFooter>
      </headerFooter>
    </customSheetView>
    <customSheetView guid="{C6C7FC38-4309-467F-852A-9D3C9DCAE603}" showPageBreaks="1" showRuler="0">
      <selection activeCell="F36" sqref="F36"/>
      <pageMargins left="0.75" right="0.75" top="1" bottom="1" header="0.5" footer="0.5"/>
      <pageSetup paperSize="9" firstPageNumber="8" orientation="portrait" useFirstPageNumber="1" verticalDpi="360" r:id="rId2"/>
      <headerFooter alignWithMargins="0">
        <oddHeader xml:space="preserve">&amp;LMaster programme in International Fisheries Management. Norwegian College of Fishery Science
IFM-100 Computer basics                                                                                       .
</oddHeader>
        <oddFooter>&amp;C&amp;P</oddFooter>
      </headerFooter>
    </customSheetView>
  </customSheetViews>
  <phoneticPr fontId="6" type="noConversion"/>
  <pageMargins left="0.74803149606299213" right="0.74803149606299213" top="0.98425196850393704" bottom="0.98425196850393704" header="0.51181102362204722" footer="0.51181102362204722"/>
  <pageSetup paperSize="9" firstPageNumber="8" orientation="portrait" useFirstPageNumber="1" verticalDpi="360" r:id="rId3"/>
  <headerFooter alignWithMargins="0">
    <oddHeader>&amp;LNFH // Jorge Santos and  Hector Andrade&amp;R&amp;F   &amp;A</oddHeader>
    <oddFooter>&amp;C&amp;N /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5" sqref="A5"/>
    </sheetView>
  </sheetViews>
  <sheetFormatPr defaultRowHeight="12.75" x14ac:dyDescent="0.2"/>
  <sheetData>
    <row r="1" spans="1:1" x14ac:dyDescent="0.2">
      <c r="A1" t="s">
        <v>198</v>
      </c>
    </row>
    <row r="2" spans="1:1" x14ac:dyDescent="0.2">
      <c r="A2" s="113" t="s">
        <v>199</v>
      </c>
    </row>
    <row r="3" spans="1:1" x14ac:dyDescent="0.2">
      <c r="A3" s="113"/>
    </row>
    <row r="4" spans="1:1" x14ac:dyDescent="0.2">
      <c r="A4" s="115" t="s">
        <v>200</v>
      </c>
    </row>
    <row r="5" spans="1:1" x14ac:dyDescent="0.2">
      <c r="A5" s="113" t="s">
        <v>191</v>
      </c>
    </row>
    <row r="6" spans="1:1" x14ac:dyDescent="0.2">
      <c r="A6" s="113"/>
    </row>
    <row r="8" spans="1:1" x14ac:dyDescent="0.2">
      <c r="A8" s="114" t="s">
        <v>192</v>
      </c>
    </row>
    <row r="9" spans="1:1" x14ac:dyDescent="0.2">
      <c r="A9" s="114"/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hyperlinks>
    <hyperlink ref="A8" r:id="rId3" display="http://creativecommons.org/licenses/by/4.0/"/>
    <hyperlink ref="A5" r:id="rId4" display="http://dx.doi.org/10.7557/8.3513"/>
  </hyperlinks>
  <pageMargins left="0.75" right="0.75" top="1" bottom="1" header="0.5" footer="0.5"/>
  <pageSetup paperSize="9" orientation="portrait" r:id="rId5"/>
  <headerFooter alignWithMargins="0">
    <oddHeader>&amp;A</oddHeader>
    <oddFooter>Page &amp;P</oddFooter>
  </headerFooter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verticalDpi="0" r:id="rId3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7"/>
  <sheetViews>
    <sheetView topLeftCell="A40" zoomScale="120" zoomScaleNormal="120" workbookViewId="0"/>
  </sheetViews>
  <sheetFormatPr defaultRowHeight="12.75" x14ac:dyDescent="0.2"/>
  <sheetData>
    <row r="1" spans="1:9" ht="27" customHeight="1" x14ac:dyDescent="0.4">
      <c r="A1" s="88" t="s">
        <v>13</v>
      </c>
      <c r="B1" s="88"/>
      <c r="C1" s="88"/>
      <c r="D1" s="88"/>
      <c r="E1" s="88"/>
      <c r="F1" s="88"/>
      <c r="G1" s="88" t="s">
        <v>154</v>
      </c>
      <c r="H1" s="88"/>
      <c r="I1" s="87"/>
    </row>
    <row r="2" spans="1:9" ht="19.5" customHeight="1" x14ac:dyDescent="0.3">
      <c r="B2" s="10"/>
    </row>
    <row r="3" spans="1:9" ht="12.75" customHeight="1" x14ac:dyDescent="0.2"/>
    <row r="4" spans="1:9" ht="12.75" customHeight="1" x14ac:dyDescent="0.2">
      <c r="A4" t="s">
        <v>75</v>
      </c>
    </row>
    <row r="5" spans="1:9" ht="12.75" customHeight="1" x14ac:dyDescent="0.2"/>
    <row r="6" spans="1:9" ht="12.75" customHeight="1" x14ac:dyDescent="0.2">
      <c r="B6" t="s">
        <v>14</v>
      </c>
      <c r="E6" t="s">
        <v>80</v>
      </c>
      <c r="G6" t="s">
        <v>81</v>
      </c>
    </row>
    <row r="7" spans="1:9" ht="12.75" customHeight="1" x14ac:dyDescent="0.25">
      <c r="B7" t="s">
        <v>15</v>
      </c>
      <c r="E7" s="4" t="s">
        <v>16</v>
      </c>
      <c r="G7" s="89"/>
    </row>
    <row r="8" spans="1:9" ht="12.75" customHeight="1" x14ac:dyDescent="0.25">
      <c r="B8" t="s">
        <v>17</v>
      </c>
      <c r="E8" s="4" t="s">
        <v>18</v>
      </c>
      <c r="G8" s="89"/>
    </row>
    <row r="9" spans="1:9" ht="12.75" customHeight="1" x14ac:dyDescent="0.25">
      <c r="B9" t="s">
        <v>19</v>
      </c>
      <c r="E9" s="4" t="s">
        <v>20</v>
      </c>
      <c r="G9" s="89"/>
    </row>
    <row r="10" spans="1:9" ht="12.75" customHeight="1" x14ac:dyDescent="0.25">
      <c r="B10" t="s">
        <v>21</v>
      </c>
      <c r="E10" s="4" t="s">
        <v>22</v>
      </c>
      <c r="G10" s="89"/>
    </row>
    <row r="11" spans="1:9" ht="12.75" customHeight="1" x14ac:dyDescent="0.25">
      <c r="B11" t="s">
        <v>23</v>
      </c>
      <c r="E11" s="4" t="s">
        <v>24</v>
      </c>
      <c r="G11" s="89"/>
    </row>
    <row r="12" spans="1:9" ht="12.75" customHeight="1" x14ac:dyDescent="0.25">
      <c r="B12" t="s">
        <v>25</v>
      </c>
      <c r="E12" s="4" t="s">
        <v>26</v>
      </c>
      <c r="G12" s="89"/>
    </row>
    <row r="13" spans="1:9" ht="12.75" customHeight="1" x14ac:dyDescent="0.25">
      <c r="B13" t="s">
        <v>27</v>
      </c>
      <c r="E13" s="4" t="s">
        <v>28</v>
      </c>
      <c r="G13" s="89"/>
    </row>
    <row r="14" spans="1:9" ht="12.75" customHeight="1" x14ac:dyDescent="0.25">
      <c r="B14" t="s">
        <v>29</v>
      </c>
      <c r="E14" s="4" t="s">
        <v>30</v>
      </c>
      <c r="G14" s="89"/>
    </row>
    <row r="15" spans="1:9" ht="12.75" customHeight="1" x14ac:dyDescent="0.25">
      <c r="B15" t="s">
        <v>31</v>
      </c>
      <c r="E15" s="4" t="s">
        <v>32</v>
      </c>
      <c r="G15" s="89"/>
    </row>
    <row r="16" spans="1:9" ht="12.75" customHeight="1" x14ac:dyDescent="0.25">
      <c r="B16" t="s">
        <v>33</v>
      </c>
      <c r="E16" s="4" t="s">
        <v>34</v>
      </c>
      <c r="G16" s="89"/>
    </row>
    <row r="17" spans="2:8" ht="12.75" customHeight="1" x14ac:dyDescent="0.2"/>
    <row r="18" spans="2:8" ht="12.75" customHeight="1" x14ac:dyDescent="0.2">
      <c r="B18" t="s">
        <v>35</v>
      </c>
    </row>
    <row r="19" spans="2:8" ht="12.75" customHeight="1" x14ac:dyDescent="0.2"/>
    <row r="20" spans="2:8" ht="12.75" customHeight="1" x14ac:dyDescent="0.2"/>
    <row r="21" spans="2:8" ht="12.75" customHeight="1" x14ac:dyDescent="0.2"/>
    <row r="22" spans="2:8" ht="12.75" customHeight="1" x14ac:dyDescent="0.2"/>
    <row r="23" spans="2:8" ht="12.75" customHeight="1" x14ac:dyDescent="0.2">
      <c r="B23" t="s">
        <v>36</v>
      </c>
    </row>
    <row r="24" spans="2:8" ht="12.75" customHeight="1" x14ac:dyDescent="0.25">
      <c r="B24" s="4" t="s">
        <v>37</v>
      </c>
      <c r="G24" s="90">
        <f>((5*LOG(100)+SQRT(4))/(500-399)^0.4)+EXP(9.5)</f>
        <v>13361.621146835485</v>
      </c>
      <c r="H24" s="89"/>
    </row>
    <row r="25" spans="2:8" ht="12.75" customHeight="1" x14ac:dyDescent="0.2"/>
    <row r="26" spans="2:8" ht="12.75" customHeight="1" x14ac:dyDescent="0.2">
      <c r="B26" s="9" t="s">
        <v>38</v>
      </c>
    </row>
    <row r="27" spans="2:8" ht="12.75" customHeight="1" x14ac:dyDescent="0.2"/>
    <row r="28" spans="2:8" ht="12.75" customHeight="1" x14ac:dyDescent="0.2">
      <c r="B28" t="s">
        <v>39</v>
      </c>
    </row>
    <row r="29" spans="2:8" ht="12.75" customHeight="1" x14ac:dyDescent="0.2"/>
    <row r="30" spans="2:8" ht="16.5" customHeight="1" x14ac:dyDescent="0.25">
      <c r="B30" s="91" t="s">
        <v>40</v>
      </c>
      <c r="C30" s="91" t="s">
        <v>41</v>
      </c>
      <c r="D30" s="2" t="s">
        <v>42</v>
      </c>
      <c r="E30" s="91" t="s">
        <v>43</v>
      </c>
      <c r="F30" s="2" t="s">
        <v>44</v>
      </c>
      <c r="G30" s="91" t="s">
        <v>45</v>
      </c>
      <c r="H30" s="2" t="s">
        <v>46</v>
      </c>
    </row>
    <row r="31" spans="2:8" ht="12.75" customHeight="1" x14ac:dyDescent="0.25">
      <c r="B31" s="91">
        <v>300</v>
      </c>
      <c r="C31" s="91">
        <v>200</v>
      </c>
      <c r="D31" s="89"/>
      <c r="E31" s="91">
        <v>2</v>
      </c>
      <c r="F31" s="89"/>
      <c r="G31" s="91">
        <v>10</v>
      </c>
      <c r="H31" s="89"/>
    </row>
    <row r="32" spans="2:8" ht="12.75" customHeight="1" x14ac:dyDescent="0.25">
      <c r="B32" s="91">
        <v>100</v>
      </c>
      <c r="C32" s="91">
        <v>400</v>
      </c>
      <c r="D32" s="89"/>
      <c r="E32" s="91">
        <v>3</v>
      </c>
      <c r="F32" s="89"/>
      <c r="G32" s="91">
        <v>100</v>
      </c>
      <c r="H32" s="89"/>
    </row>
    <row r="33" spans="1:8" ht="12.75" customHeight="1" x14ac:dyDescent="0.25">
      <c r="B33" s="91">
        <v>200</v>
      </c>
      <c r="C33" s="91">
        <v>200</v>
      </c>
      <c r="D33" s="89"/>
      <c r="E33" s="91">
        <v>4</v>
      </c>
      <c r="F33" s="89"/>
      <c r="G33" s="91">
        <v>1000</v>
      </c>
      <c r="H33" s="89"/>
    </row>
    <row r="34" spans="1:8" ht="12.75" customHeight="1" x14ac:dyDescent="0.25">
      <c r="B34" s="91">
        <v>15</v>
      </c>
      <c r="C34" s="91">
        <v>0.22</v>
      </c>
      <c r="D34" s="89"/>
      <c r="E34" s="91">
        <v>3</v>
      </c>
      <c r="F34" s="89"/>
      <c r="G34" s="91">
        <v>10</v>
      </c>
      <c r="H34" s="89"/>
    </row>
    <row r="35" spans="1:8" ht="12.75" customHeight="1" x14ac:dyDescent="0.25">
      <c r="B35" s="91">
        <v>40</v>
      </c>
      <c r="C35" s="91" t="s">
        <v>47</v>
      </c>
      <c r="D35" s="89"/>
      <c r="E35" s="91">
        <v>5</v>
      </c>
      <c r="F35" s="89"/>
      <c r="G35" s="91">
        <v>100</v>
      </c>
      <c r="H35" s="89"/>
    </row>
    <row r="36" spans="1:8" ht="12.75" customHeight="1" x14ac:dyDescent="0.25">
      <c r="B36" s="91">
        <v>-1000</v>
      </c>
      <c r="C36" s="91">
        <v>3</v>
      </c>
      <c r="D36" s="89"/>
      <c r="E36" s="91">
        <v>1</v>
      </c>
      <c r="F36" s="89"/>
      <c r="G36" s="91">
        <v>1000</v>
      </c>
      <c r="H36" s="89"/>
    </row>
    <row r="37" spans="1:8" ht="12.75" customHeight="1" x14ac:dyDescent="0.25">
      <c r="B37" s="91">
        <v>-2</v>
      </c>
      <c r="C37" s="91">
        <v>-1E-4</v>
      </c>
      <c r="D37" s="89"/>
      <c r="E37" s="91">
        <v>6</v>
      </c>
      <c r="F37" s="89"/>
      <c r="G37" s="91">
        <v>3</v>
      </c>
      <c r="H37" s="89"/>
    </row>
    <row r="38" spans="1:8" ht="12.75" customHeight="1" x14ac:dyDescent="0.2">
      <c r="B38" s="32"/>
      <c r="C38" s="32"/>
      <c r="D38" s="32"/>
      <c r="E38" s="32"/>
      <c r="F38" s="32"/>
      <c r="G38" s="32"/>
      <c r="H38" s="7"/>
    </row>
    <row r="40" spans="1:8" x14ac:dyDescent="0.2">
      <c r="B40" t="s">
        <v>82</v>
      </c>
    </row>
    <row r="41" spans="1:8" x14ac:dyDescent="0.2">
      <c r="B41" t="s">
        <v>175</v>
      </c>
    </row>
    <row r="43" spans="1:8" x14ac:dyDescent="0.2">
      <c r="A43" t="s">
        <v>83</v>
      </c>
    </row>
    <row r="44" spans="1:8" x14ac:dyDescent="0.2">
      <c r="A44" t="s">
        <v>88</v>
      </c>
    </row>
    <row r="46" spans="1:8" x14ac:dyDescent="0.2">
      <c r="B46" s="69" t="s">
        <v>84</v>
      </c>
      <c r="C46" s="70" t="s">
        <v>86</v>
      </c>
      <c r="D46" s="71" t="s">
        <v>87</v>
      </c>
    </row>
    <row r="47" spans="1:8" x14ac:dyDescent="0.2">
      <c r="B47" s="69" t="s">
        <v>40</v>
      </c>
      <c r="C47" s="70" t="s">
        <v>41</v>
      </c>
      <c r="D47" s="72" t="s">
        <v>85</v>
      </c>
    </row>
    <row r="48" spans="1:8" ht="15" x14ac:dyDescent="0.25">
      <c r="B48" s="40">
        <v>4438.001647999512</v>
      </c>
      <c r="C48" s="41">
        <v>1906.1250648518326</v>
      </c>
      <c r="D48" s="92"/>
    </row>
    <row r="49" spans="2:4" ht="15" x14ac:dyDescent="0.25">
      <c r="B49" s="40">
        <v>6368.3584093752861</v>
      </c>
      <c r="C49" s="41">
        <v>9091.9522690511803</v>
      </c>
      <c r="D49" s="89"/>
    </row>
    <row r="50" spans="2:4" ht="15" x14ac:dyDescent="0.25">
      <c r="B50" s="40">
        <v>8961.4856410412904</v>
      </c>
      <c r="C50" s="41">
        <v>9626.1787774285094</v>
      </c>
      <c r="D50" s="89"/>
    </row>
    <row r="51" spans="2:4" ht="15" x14ac:dyDescent="0.25">
      <c r="B51" s="40">
        <v>1130.4666280098879</v>
      </c>
      <c r="C51" s="41">
        <v>4666.7989135410626</v>
      </c>
      <c r="D51" s="89"/>
    </row>
    <row r="52" spans="2:4" ht="15" x14ac:dyDescent="0.25">
      <c r="B52" s="40">
        <v>8769.219031342509</v>
      </c>
      <c r="C52" s="41">
        <v>2247.260963774529</v>
      </c>
      <c r="D52" s="89"/>
    </row>
    <row r="53" spans="2:4" ht="15" x14ac:dyDescent="0.25">
      <c r="B53" s="40">
        <v>3205.298013245033</v>
      </c>
      <c r="C53" s="41">
        <v>1409.2532120731223</v>
      </c>
      <c r="D53" s="89"/>
    </row>
    <row r="54" spans="2:4" ht="15" x14ac:dyDescent="0.25">
      <c r="B54" s="40">
        <v>1291.4212469862973</v>
      </c>
      <c r="C54" s="41">
        <v>2477.1568956572164</v>
      </c>
      <c r="D54" s="89"/>
    </row>
    <row r="55" spans="2:4" ht="15" x14ac:dyDescent="0.25">
      <c r="B55" s="40">
        <v>2976.5007477034824</v>
      </c>
      <c r="C55" s="41">
        <v>1153.8132877590258</v>
      </c>
      <c r="D55" s="89"/>
    </row>
    <row r="56" spans="2:4" ht="15" x14ac:dyDescent="0.25">
      <c r="B56" s="40">
        <v>3565.3859065523238</v>
      </c>
      <c r="C56" s="41">
        <v>4087.8017517624439</v>
      </c>
      <c r="D56" s="89"/>
    </row>
    <row r="57" spans="2:4" ht="15" x14ac:dyDescent="0.25">
      <c r="B57" s="40">
        <v>5982.7265236365856</v>
      </c>
      <c r="C57" s="41">
        <v>4216.3457136753441</v>
      </c>
      <c r="D57" s="89"/>
    </row>
    <row r="58" spans="2:4" ht="15" x14ac:dyDescent="0.25">
      <c r="B58" s="40">
        <v>4346.5376750999476</v>
      </c>
      <c r="C58" s="41">
        <v>4200.4150517288736</v>
      </c>
      <c r="D58" s="89"/>
    </row>
    <row r="59" spans="2:4" ht="15" x14ac:dyDescent="0.25">
      <c r="B59" s="40">
        <v>9192.7549058503973</v>
      </c>
      <c r="C59" s="41">
        <v>5194.1587572862945</v>
      </c>
      <c r="D59" s="89"/>
    </row>
    <row r="60" spans="2:4" ht="15" x14ac:dyDescent="0.25">
      <c r="B60" s="40">
        <v>4835.4441969054233</v>
      </c>
      <c r="C60" s="41">
        <v>3735.1298562578204</v>
      </c>
      <c r="D60" s="89"/>
    </row>
    <row r="61" spans="2:4" ht="15" x14ac:dyDescent="0.25">
      <c r="B61" s="40">
        <v>9781.365398113956</v>
      </c>
      <c r="C61" s="41">
        <v>8259.9871822260211</v>
      </c>
      <c r="D61" s="89"/>
    </row>
    <row r="62" spans="2:4" ht="15" x14ac:dyDescent="0.25">
      <c r="B62" s="40">
        <v>9921.1706900235004</v>
      </c>
      <c r="C62" s="41">
        <v>3306.3753166295355</v>
      </c>
      <c r="D62" s="89"/>
    </row>
    <row r="63" spans="2:4" ht="15" x14ac:dyDescent="0.25">
      <c r="B63" s="40">
        <v>9565.2027954954683</v>
      </c>
      <c r="C63" s="41">
        <v>1480.9411908322397</v>
      </c>
      <c r="D63" s="89"/>
    </row>
    <row r="64" spans="2:4" ht="15" x14ac:dyDescent="0.25">
      <c r="B64" s="40">
        <v>7345.3474532303835</v>
      </c>
      <c r="C64" s="41">
        <v>8348.7044892727426</v>
      </c>
      <c r="D64" s="89"/>
    </row>
    <row r="65" spans="2:4" ht="15" x14ac:dyDescent="0.25">
      <c r="B65" s="40">
        <v>9752.5254066591388</v>
      </c>
      <c r="C65" s="41">
        <v>5196.9054231391337</v>
      </c>
      <c r="D65" s="89"/>
    </row>
    <row r="66" spans="2:4" ht="15" x14ac:dyDescent="0.25">
      <c r="B66" s="40">
        <v>3701.8951994384597</v>
      </c>
      <c r="C66" s="41">
        <v>7751.8539994506664</v>
      </c>
      <c r="D66" s="89"/>
    </row>
    <row r="67" spans="2:4" ht="15" x14ac:dyDescent="0.25">
      <c r="B67" s="40">
        <v>4163.3350627155369</v>
      </c>
      <c r="C67" s="41">
        <v>7980.9259315775025</v>
      </c>
      <c r="D67" s="89"/>
    </row>
    <row r="68" spans="2:4" ht="15" x14ac:dyDescent="0.25">
      <c r="B68" s="40">
        <v>1669.0878017517625</v>
      </c>
      <c r="C68" s="41">
        <v>2785.8821375164034</v>
      </c>
      <c r="D68" s="89"/>
    </row>
    <row r="69" spans="2:4" ht="15" x14ac:dyDescent="0.25">
      <c r="B69" s="40">
        <v>1576.5251625110629</v>
      </c>
      <c r="C69" s="41">
        <v>4225.135044404431</v>
      </c>
      <c r="D69" s="89"/>
    </row>
    <row r="70" spans="2:4" ht="15" x14ac:dyDescent="0.25">
      <c r="B70" s="40">
        <v>5383.404034546953</v>
      </c>
      <c r="C70" s="41">
        <v>5600.9399700918611</v>
      </c>
      <c r="D70" s="89"/>
    </row>
    <row r="71" spans="2:4" ht="15" x14ac:dyDescent="0.25">
      <c r="B71" s="40">
        <v>4361.0950041199985</v>
      </c>
      <c r="C71" s="41">
        <v>9873.1040375988032</v>
      </c>
      <c r="D71" s="89"/>
    </row>
    <row r="72" spans="2:4" ht="15" x14ac:dyDescent="0.25">
      <c r="B72" s="40">
        <v>1366.4052247688223</v>
      </c>
      <c r="C72" s="41">
        <v>3076.4793847468491</v>
      </c>
      <c r="D72" s="89"/>
    </row>
    <row r="73" spans="2:4" ht="15" x14ac:dyDescent="0.25">
      <c r="B73" s="40">
        <v>1044.770653401288</v>
      </c>
      <c r="C73" s="41">
        <v>9335.3068636127809</v>
      </c>
      <c r="D73" s="89"/>
    </row>
    <row r="74" spans="2:4" ht="15" x14ac:dyDescent="0.25">
      <c r="B74" s="40">
        <v>1902.829065828425</v>
      </c>
      <c r="C74" s="41">
        <v>3310.2206488235111</v>
      </c>
      <c r="D74" s="89"/>
    </row>
    <row r="75" spans="2:4" ht="15" x14ac:dyDescent="0.25">
      <c r="B75" s="40">
        <v>7981.2005981627863</v>
      </c>
      <c r="C75" s="41">
        <v>7116.8248542741176</v>
      </c>
      <c r="D75" s="89"/>
    </row>
    <row r="76" spans="2:4" ht="15" x14ac:dyDescent="0.25">
      <c r="B76" s="40">
        <v>8281.9605090487385</v>
      </c>
      <c r="C76" s="41">
        <v>7518.9367351298561</v>
      </c>
      <c r="D76" s="89"/>
    </row>
    <row r="77" spans="2:4" ht="15" x14ac:dyDescent="0.25">
      <c r="B77" s="40">
        <v>1765.4957731864374</v>
      </c>
      <c r="C77" s="41">
        <v>2190.4049806207463</v>
      </c>
      <c r="D77" s="89"/>
    </row>
    <row r="78" spans="2:4" ht="15" x14ac:dyDescent="0.25">
      <c r="B78" s="40">
        <v>7805.413983581042</v>
      </c>
      <c r="C78" s="41">
        <v>6638.6303292947168</v>
      </c>
      <c r="D78" s="89"/>
    </row>
    <row r="79" spans="2:4" ht="15" x14ac:dyDescent="0.25">
      <c r="B79" s="40">
        <v>2562.8528702658164</v>
      </c>
      <c r="C79" s="41">
        <v>4643.177587206641</v>
      </c>
      <c r="D79" s="89"/>
    </row>
    <row r="80" spans="2:4" ht="15" x14ac:dyDescent="0.25">
      <c r="B80" s="40">
        <v>5970.9158604693739</v>
      </c>
      <c r="C80" s="41">
        <v>7403.5767693105863</v>
      </c>
      <c r="D80" s="89"/>
    </row>
    <row r="81" spans="2:4" ht="15" x14ac:dyDescent="0.25">
      <c r="B81" s="40">
        <v>5996.4598529007844</v>
      </c>
      <c r="C81" s="41">
        <v>2630.420850245674</v>
      </c>
      <c r="D81" s="89"/>
    </row>
    <row r="82" spans="2:4" ht="15" x14ac:dyDescent="0.25">
      <c r="B82" s="40">
        <v>9732.4747459334085</v>
      </c>
      <c r="C82" s="41">
        <v>7182.4701681569877</v>
      </c>
      <c r="D82" s="89"/>
    </row>
    <row r="83" spans="2:4" ht="15" x14ac:dyDescent="0.25">
      <c r="B83" s="40">
        <v>5759.1479232154297</v>
      </c>
      <c r="C83" s="41">
        <v>8170.1712088381601</v>
      </c>
      <c r="D83" s="89"/>
    </row>
    <row r="84" spans="2:4" ht="15" x14ac:dyDescent="0.25">
      <c r="B84" s="40">
        <v>8250.9231849116477</v>
      </c>
      <c r="C84" s="41">
        <v>3359.9353007599107</v>
      </c>
      <c r="D84" s="89"/>
    </row>
    <row r="85" spans="2:4" ht="15" x14ac:dyDescent="0.25">
      <c r="B85" s="40">
        <v>2601.5808587908568</v>
      </c>
      <c r="C85" s="41">
        <v>8800.8056886501654</v>
      </c>
      <c r="D85" s="89"/>
    </row>
    <row r="86" spans="2:4" ht="15" x14ac:dyDescent="0.25">
      <c r="B86" s="40">
        <v>2033.5703604235969</v>
      </c>
      <c r="C86" s="41">
        <v>1535.5998413037507</v>
      </c>
      <c r="D86" s="89"/>
    </row>
    <row r="87" spans="2:4" ht="15" x14ac:dyDescent="0.25">
      <c r="B87" s="40">
        <v>7854.0299691763057</v>
      </c>
      <c r="C87" s="41">
        <v>7645.5580309457682</v>
      </c>
      <c r="D87" s="89"/>
    </row>
    <row r="88" spans="2:4" ht="15" x14ac:dyDescent="0.25">
      <c r="B88" s="40">
        <v>9876.6747032074945</v>
      </c>
      <c r="C88" s="41">
        <v>9330.36286507767</v>
      </c>
      <c r="D88" s="89"/>
    </row>
    <row r="89" spans="2:4" ht="15" x14ac:dyDescent="0.25">
      <c r="B89" s="40">
        <v>9134.8002563554801</v>
      </c>
      <c r="C89" s="41">
        <v>5904.7212134159372</v>
      </c>
      <c r="D89" s="89"/>
    </row>
    <row r="90" spans="2:4" ht="15" x14ac:dyDescent="0.25">
      <c r="B90" s="40">
        <v>5507.0039979247413</v>
      </c>
      <c r="C90" s="41">
        <v>7074.800866725669</v>
      </c>
      <c r="D90" s="89"/>
    </row>
    <row r="91" spans="2:4" ht="15" x14ac:dyDescent="0.25">
      <c r="B91" s="40">
        <v>5408.3986938077942</v>
      </c>
      <c r="C91" s="41">
        <v>2312.0822779015471</v>
      </c>
      <c r="D91" s="89"/>
    </row>
    <row r="92" spans="2:4" ht="15" x14ac:dyDescent="0.25">
      <c r="B92" s="40">
        <v>1341.6852320932646</v>
      </c>
      <c r="C92" s="41">
        <v>8166.325876644185</v>
      </c>
      <c r="D92" s="89"/>
    </row>
    <row r="93" spans="2:4" ht="15" x14ac:dyDescent="0.25">
      <c r="B93" s="40">
        <v>7044.0382091738638</v>
      </c>
      <c r="C93" s="41">
        <v>7585.1313821832937</v>
      </c>
      <c r="D93" s="89"/>
    </row>
    <row r="94" spans="2:4" ht="15" x14ac:dyDescent="0.25">
      <c r="B94" s="40">
        <v>6260.6891079439683</v>
      </c>
      <c r="C94" s="41">
        <v>2370.0369273964661</v>
      </c>
      <c r="D94" s="89"/>
    </row>
    <row r="95" spans="2:4" ht="15" x14ac:dyDescent="0.25">
      <c r="B95" s="40">
        <v>9029.602954191716</v>
      </c>
      <c r="C95" s="41">
        <v>4400.3723258156069</v>
      </c>
      <c r="D95" s="89"/>
    </row>
    <row r="96" spans="2:4" ht="15" x14ac:dyDescent="0.25">
      <c r="B96" s="40">
        <v>2804.2847987304299</v>
      </c>
      <c r="C96" s="41">
        <v>2852.0767845698419</v>
      </c>
      <c r="D96" s="89"/>
    </row>
    <row r="97" spans="2:4" ht="15" x14ac:dyDescent="0.25">
      <c r="B97" s="40">
        <v>4005.6764427625353</v>
      </c>
      <c r="C97" s="41">
        <v>3926.2977996154664</v>
      </c>
      <c r="D97" s="89"/>
    </row>
    <row r="98" spans="2:4" ht="15" x14ac:dyDescent="0.25">
      <c r="B98" s="40">
        <v>3701.8951994384597</v>
      </c>
      <c r="C98" s="41">
        <v>8219.6111941892741</v>
      </c>
      <c r="D98" s="89"/>
    </row>
    <row r="99" spans="2:4" ht="15" x14ac:dyDescent="0.25">
      <c r="B99" s="40">
        <v>7264.8701437421796</v>
      </c>
      <c r="C99" s="41">
        <v>3443.4339426862393</v>
      </c>
      <c r="D99" s="89"/>
    </row>
    <row r="100" spans="2:4" ht="15" x14ac:dyDescent="0.25">
      <c r="B100" s="40">
        <v>9136.4482558671843</v>
      </c>
      <c r="C100" s="41">
        <v>1352.1225623340556</v>
      </c>
      <c r="D100" s="89"/>
    </row>
    <row r="101" spans="2:4" ht="15" x14ac:dyDescent="0.25">
      <c r="B101" s="40">
        <v>7381.3287759025852</v>
      </c>
      <c r="C101" s="41">
        <v>5083.468123416852</v>
      </c>
      <c r="D101" s="89"/>
    </row>
    <row r="102" spans="2:4" ht="15" x14ac:dyDescent="0.25">
      <c r="B102" s="40">
        <v>5649.8306222724077</v>
      </c>
      <c r="C102" s="41">
        <v>3308.8473158970914</v>
      </c>
      <c r="D102" s="89"/>
    </row>
    <row r="103" spans="2:4" ht="15" x14ac:dyDescent="0.25">
      <c r="B103" s="40">
        <v>3621.6925565355386</v>
      </c>
      <c r="C103" s="41">
        <v>8219.3365276039913</v>
      </c>
      <c r="D103" s="89"/>
    </row>
    <row r="104" spans="2:4" ht="15" x14ac:dyDescent="0.25">
      <c r="B104" s="40">
        <v>8101.2298959318823</v>
      </c>
      <c r="C104" s="41">
        <v>7083.590197454756</v>
      </c>
      <c r="D104" s="89"/>
    </row>
    <row r="105" spans="2:4" ht="15" x14ac:dyDescent="0.25">
      <c r="B105" s="40">
        <v>7797.9979857783746</v>
      </c>
      <c r="C105" s="41">
        <v>9536.6374706259339</v>
      </c>
      <c r="D105" s="89"/>
    </row>
    <row r="106" spans="2:4" ht="15" x14ac:dyDescent="0.25">
      <c r="B106" s="40">
        <v>6574.6330149235519</v>
      </c>
      <c r="C106" s="41">
        <v>7498.6114078188421</v>
      </c>
      <c r="D106" s="89"/>
    </row>
    <row r="107" spans="2:4" ht="15" x14ac:dyDescent="0.25">
      <c r="B107" s="40">
        <v>9712.4240852076782</v>
      </c>
      <c r="C107" s="41">
        <v>4317.4230170598476</v>
      </c>
      <c r="D107" s="89"/>
    </row>
    <row r="108" spans="2:4" ht="15" x14ac:dyDescent="0.25">
      <c r="B108" s="40">
        <v>8653.8590655232401</v>
      </c>
      <c r="C108" s="41">
        <v>6013.4891811883908</v>
      </c>
      <c r="D108" s="89"/>
    </row>
    <row r="109" spans="2:4" ht="15" x14ac:dyDescent="0.25">
      <c r="B109" s="40">
        <v>8857.6616718039495</v>
      </c>
      <c r="C109" s="41">
        <v>4969.4814905240028</v>
      </c>
      <c r="D109" s="89"/>
    </row>
    <row r="110" spans="2:4" ht="15" x14ac:dyDescent="0.25">
      <c r="B110" s="40">
        <v>2959.7460860011597</v>
      </c>
      <c r="C110" s="41">
        <v>8731.315042573322</v>
      </c>
      <c r="D110" s="89"/>
    </row>
    <row r="111" spans="2:4" ht="15" x14ac:dyDescent="0.25">
      <c r="B111" s="40">
        <v>3523.087252418592</v>
      </c>
      <c r="C111" s="41">
        <v>7329.6914578691976</v>
      </c>
      <c r="D111" s="89"/>
    </row>
    <row r="112" spans="2:4" ht="15" x14ac:dyDescent="0.25">
      <c r="B112" s="40">
        <v>7366.4967802972506</v>
      </c>
      <c r="C112" s="41">
        <v>4382.5189977721484</v>
      </c>
      <c r="D112" s="89"/>
    </row>
    <row r="113" spans="2:4" ht="15" x14ac:dyDescent="0.25">
      <c r="B113" s="40">
        <v>3967.223120822779</v>
      </c>
      <c r="C113" s="41">
        <v>1773.7357707449569</v>
      </c>
      <c r="D113" s="89"/>
    </row>
    <row r="114" spans="2:4" ht="15" x14ac:dyDescent="0.25">
      <c r="B114" s="40">
        <v>9791.8027283547472</v>
      </c>
      <c r="C114" s="41">
        <v>3569.7805719168673</v>
      </c>
      <c r="D114" s="89"/>
    </row>
    <row r="115" spans="2:4" ht="15" x14ac:dyDescent="0.25">
      <c r="B115" s="40">
        <v>5808.8625751518302</v>
      </c>
      <c r="C115" s="41">
        <v>4666.5242469557788</v>
      </c>
      <c r="D115" s="89"/>
    </row>
    <row r="116" spans="2:4" ht="15" x14ac:dyDescent="0.25">
      <c r="B116" s="40">
        <v>9979.4000061037023</v>
      </c>
      <c r="C116" s="41">
        <v>9052.4002807702873</v>
      </c>
      <c r="D116" s="89"/>
    </row>
    <row r="117" spans="2:4" ht="15" x14ac:dyDescent="0.25">
      <c r="B117" s="40">
        <v>8297.3418378246424</v>
      </c>
      <c r="C117" s="41">
        <v>9177.373577074497</v>
      </c>
      <c r="D117" s="89"/>
    </row>
    <row r="118" spans="2:4" ht="15" x14ac:dyDescent="0.25">
      <c r="B118" s="40">
        <v>6170.5984679708245</v>
      </c>
      <c r="C118" s="41">
        <v>7354.6861171300397</v>
      </c>
      <c r="D118" s="89"/>
    </row>
    <row r="119" spans="2:4" ht="15" x14ac:dyDescent="0.25">
      <c r="B119" s="40">
        <v>4612.9642628254041</v>
      </c>
      <c r="C119" s="41">
        <v>1999.2370372630999</v>
      </c>
      <c r="D119" s="89"/>
    </row>
    <row r="120" spans="2:4" ht="15" x14ac:dyDescent="0.25">
      <c r="B120" s="40">
        <v>9076.2962736899935</v>
      </c>
      <c r="C120" s="41">
        <v>4477.0043031098357</v>
      </c>
      <c r="D120" s="89"/>
    </row>
    <row r="121" spans="2:4" ht="15" x14ac:dyDescent="0.25">
      <c r="B121" s="40">
        <v>1862.1784112063965</v>
      </c>
      <c r="C121" s="41">
        <v>7998.7792596209601</v>
      </c>
      <c r="D121" s="89"/>
    </row>
    <row r="122" spans="2:4" ht="15" x14ac:dyDescent="0.25">
      <c r="B122" s="40">
        <v>8052.064577166052</v>
      </c>
      <c r="C122" s="41">
        <v>6991.5768913846241</v>
      </c>
      <c r="D122" s="89"/>
    </row>
    <row r="123" spans="2:4" ht="15" x14ac:dyDescent="0.25">
      <c r="B123" s="40">
        <v>6911.6489150669877</v>
      </c>
      <c r="C123" s="41">
        <v>3326.151310769982</v>
      </c>
      <c r="D123" s="89"/>
    </row>
    <row r="124" spans="2:4" ht="15" x14ac:dyDescent="0.25">
      <c r="B124" s="40">
        <v>7886.7152928250989</v>
      </c>
      <c r="C124" s="41">
        <v>7302.7741325113675</v>
      </c>
      <c r="D124" s="89"/>
    </row>
    <row r="125" spans="2:4" ht="15" x14ac:dyDescent="0.25">
      <c r="B125" s="40">
        <v>8729.3923764763331</v>
      </c>
      <c r="C125" s="41">
        <v>1025.2693258461256</v>
      </c>
      <c r="D125" s="89"/>
    </row>
    <row r="126" spans="2:4" ht="15" x14ac:dyDescent="0.25">
      <c r="B126" s="40">
        <v>7107.4861903744622</v>
      </c>
      <c r="C126" s="41">
        <v>9359.4775231177719</v>
      </c>
      <c r="D126" s="89"/>
    </row>
    <row r="127" spans="2:4" ht="15" x14ac:dyDescent="0.25">
      <c r="B127" s="40">
        <v>1382.3358867152929</v>
      </c>
      <c r="C127" s="41">
        <v>5663.2892849513237</v>
      </c>
      <c r="D127" s="89"/>
    </row>
    <row r="128" spans="2:4" ht="15" x14ac:dyDescent="0.25">
      <c r="B128" s="40">
        <v>9209.2349009674381</v>
      </c>
      <c r="C128" s="41">
        <v>9588.8241218298899</v>
      </c>
      <c r="D128" s="89"/>
    </row>
    <row r="129" spans="2:4" ht="15" x14ac:dyDescent="0.25">
      <c r="B129" s="40">
        <v>6348.8570818201233</v>
      </c>
      <c r="C129" s="41">
        <v>6018.9825128940702</v>
      </c>
      <c r="D129" s="89"/>
    </row>
    <row r="130" spans="2:4" ht="15" x14ac:dyDescent="0.25">
      <c r="B130" s="40">
        <v>9713.522751548815</v>
      </c>
      <c r="C130" s="41">
        <v>5347.1480452894675</v>
      </c>
      <c r="D130" s="89"/>
    </row>
    <row r="131" spans="2:4" ht="15" x14ac:dyDescent="0.25">
      <c r="B131" s="40">
        <v>3300.6073183385724</v>
      </c>
      <c r="C131" s="41">
        <v>8361.0644856105228</v>
      </c>
      <c r="D131" s="89"/>
    </row>
    <row r="132" spans="2:4" ht="15" x14ac:dyDescent="0.25">
      <c r="B132" s="40">
        <v>5464.4306772057253</v>
      </c>
      <c r="C132" s="41">
        <v>8655.7817316202272</v>
      </c>
      <c r="D132" s="89"/>
    </row>
    <row r="133" spans="2:4" ht="15" x14ac:dyDescent="0.25">
      <c r="B133" s="40">
        <v>7013.0008850367749</v>
      </c>
      <c r="C133" s="41">
        <v>9342.4481948301636</v>
      </c>
      <c r="D133" s="89"/>
    </row>
    <row r="134" spans="2:4" ht="15" x14ac:dyDescent="0.25">
      <c r="B134" s="40">
        <v>5065.8894619586772</v>
      </c>
      <c r="C134" s="41">
        <v>2512.8635517441326</v>
      </c>
      <c r="D134" s="89"/>
    </row>
    <row r="135" spans="2:4" ht="15" x14ac:dyDescent="0.25">
      <c r="B135" s="40">
        <v>1557.5731681264688</v>
      </c>
      <c r="C135" s="41">
        <v>1046.4186529129918</v>
      </c>
      <c r="D135" s="89"/>
    </row>
    <row r="136" spans="2:4" ht="15" x14ac:dyDescent="0.25">
      <c r="B136" s="40">
        <v>5869.8385570848723</v>
      </c>
      <c r="C136" s="41">
        <v>6558.4276863917967</v>
      </c>
      <c r="D136" s="89"/>
    </row>
    <row r="137" spans="2:4" ht="15" x14ac:dyDescent="0.25">
      <c r="B137" s="40">
        <v>5436.1400189214755</v>
      </c>
      <c r="C137" s="41">
        <v>6215.0944547868276</v>
      </c>
      <c r="D137" s="89"/>
    </row>
    <row r="138" spans="2:4" ht="15" x14ac:dyDescent="0.25">
      <c r="B138" s="40">
        <v>6416.9743949705498</v>
      </c>
      <c r="C138" s="41">
        <v>9370.4641865291305</v>
      </c>
      <c r="D138" s="89"/>
    </row>
    <row r="139" spans="2:4" ht="15" x14ac:dyDescent="0.25">
      <c r="B139" s="40">
        <v>5805.8412427137064</v>
      </c>
      <c r="C139" s="41">
        <v>2188.4823145237588</v>
      </c>
      <c r="D139" s="89"/>
    </row>
    <row r="140" spans="2:4" ht="15" x14ac:dyDescent="0.25">
      <c r="B140" s="40">
        <v>1740.501113925596</v>
      </c>
      <c r="C140" s="41">
        <v>6183.2331308938865</v>
      </c>
      <c r="D140" s="89"/>
    </row>
    <row r="141" spans="2:4" ht="15" x14ac:dyDescent="0.25">
      <c r="B141" s="40">
        <v>8462.9657887508765</v>
      </c>
      <c r="C141" s="41">
        <v>1591.0824915311136</v>
      </c>
      <c r="D141" s="89"/>
    </row>
    <row r="142" spans="2:4" ht="15" x14ac:dyDescent="0.25">
      <c r="B142" s="40">
        <v>3438.4899441511279</v>
      </c>
      <c r="C142" s="41">
        <v>7297.2808008056882</v>
      </c>
      <c r="D142" s="89"/>
    </row>
    <row r="143" spans="2:4" ht="15" x14ac:dyDescent="0.25">
      <c r="B143" s="40">
        <v>4727.7748954741055</v>
      </c>
      <c r="C143" s="41">
        <v>4290.2310251167328</v>
      </c>
      <c r="D143" s="89"/>
    </row>
    <row r="144" spans="2:4" ht="15" x14ac:dyDescent="0.25">
      <c r="B144" s="40">
        <v>4915.6468398083434</v>
      </c>
      <c r="C144" s="41">
        <v>3970.7937864314708</v>
      </c>
      <c r="D144" s="89"/>
    </row>
    <row r="145" spans="2:4" ht="15" x14ac:dyDescent="0.25">
      <c r="B145" s="40">
        <v>2899.8687704092531</v>
      </c>
      <c r="C145" s="41">
        <v>7664.2353587450789</v>
      </c>
      <c r="D145" s="89"/>
    </row>
    <row r="146" spans="2:4" ht="15" x14ac:dyDescent="0.25">
      <c r="B146" s="40">
        <v>5711.0812707907344</v>
      </c>
      <c r="C146" s="41">
        <v>9071.0776085695979</v>
      </c>
      <c r="D146" s="89"/>
    </row>
    <row r="147" spans="2:4" ht="15" x14ac:dyDescent="0.25">
      <c r="B147" s="42">
        <v>6430.7077242347477</v>
      </c>
      <c r="C147" s="43">
        <v>5705.0386059144876</v>
      </c>
      <c r="D147" s="89"/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selection activeCell="E11" sqref="E11"/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r:id="rId3"/>
  <headerFooter alignWithMargins="0">
    <oddHeader>&amp;C&amp;F  &amp;A&amp;RNFH // JdS, HA</oddHeader>
    <oddFooter>Page &amp;P</oddFooter>
  </headerFooter>
  <drawing r:id="rId4"/>
  <legacyDrawing r:id="rId5"/>
  <oleObjects>
    <mc:AlternateContent xmlns:mc="http://schemas.openxmlformats.org/markup-compatibility/2006">
      <mc:Choice Requires="x14">
        <oleObject progId="Equation.2" shapeId="3073" r:id="rId6">
          <objectPr defaultSize="0" r:id="rId7">
            <anchor moveWithCells="1">
              <from>
                <xdr:col>3</xdr:col>
                <xdr:colOff>123825</xdr:colOff>
                <xdr:row>17</xdr:row>
                <xdr:rowOff>142875</xdr:rowOff>
              </from>
              <to>
                <xdr:col>6</xdr:col>
                <xdr:colOff>457200</xdr:colOff>
                <xdr:row>21</xdr:row>
                <xdr:rowOff>104775</xdr:rowOff>
              </to>
            </anchor>
          </objectPr>
        </oleObject>
      </mc:Choice>
      <mc:Fallback>
        <oleObject progId="Equation.2" shapeId="307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zoomScale="130" zoomScaleNormal="130" workbookViewId="0">
      <selection activeCell="F36" sqref="F36"/>
    </sheetView>
  </sheetViews>
  <sheetFormatPr defaultRowHeight="12.75" x14ac:dyDescent="0.2"/>
  <cols>
    <col min="1" max="1" width="15.42578125" customWidth="1"/>
    <col min="2" max="2" width="20" customWidth="1"/>
    <col min="3" max="3" width="11" customWidth="1"/>
  </cols>
  <sheetData>
    <row r="1" spans="1:8" ht="31.5" customHeight="1" x14ac:dyDescent="0.4">
      <c r="A1" s="94" t="s">
        <v>102</v>
      </c>
      <c r="B1" s="94"/>
      <c r="C1" s="94"/>
      <c r="D1" s="94"/>
      <c r="E1" s="94" t="s">
        <v>154</v>
      </c>
      <c r="F1" s="94"/>
      <c r="G1" s="94"/>
      <c r="H1" s="94"/>
    </row>
    <row r="3" spans="1:8" x14ac:dyDescent="0.2">
      <c r="A3" t="s">
        <v>162</v>
      </c>
    </row>
    <row r="4" spans="1:8" x14ac:dyDescent="0.2">
      <c r="A4" t="s">
        <v>163</v>
      </c>
    </row>
    <row r="6" spans="1:8" x14ac:dyDescent="0.2">
      <c r="A6" s="2" t="s">
        <v>103</v>
      </c>
      <c r="B6" s="55" t="s">
        <v>104</v>
      </c>
      <c r="C6" s="55"/>
      <c r="D6" s="56" t="s">
        <v>117</v>
      </c>
      <c r="E6" s="56"/>
      <c r="F6" s="56"/>
      <c r="G6" s="57"/>
    </row>
    <row r="7" spans="1:8" x14ac:dyDescent="0.2">
      <c r="A7" s="53" t="s">
        <v>63</v>
      </c>
      <c r="B7" s="58" t="s">
        <v>108</v>
      </c>
      <c r="C7" s="35" t="s">
        <v>116</v>
      </c>
      <c r="D7" s="8"/>
      <c r="E7" s="8"/>
      <c r="F7" s="8"/>
      <c r="G7" s="36"/>
    </row>
    <row r="8" spans="1:8" x14ac:dyDescent="0.2">
      <c r="A8" s="53" t="s">
        <v>90</v>
      </c>
      <c r="B8" s="54" t="s">
        <v>109</v>
      </c>
      <c r="C8" s="39" t="s">
        <v>118</v>
      </c>
      <c r="D8" s="39"/>
      <c r="E8" s="39"/>
      <c r="F8" s="35"/>
      <c r="G8" s="36"/>
    </row>
    <row r="9" spans="1:8" x14ac:dyDescent="0.2">
      <c r="A9" s="53" t="s">
        <v>89</v>
      </c>
      <c r="B9" s="54" t="s">
        <v>110</v>
      </c>
      <c r="C9" s="39" t="s">
        <v>115</v>
      </c>
      <c r="D9" s="39"/>
      <c r="E9" s="39"/>
      <c r="F9" s="39"/>
      <c r="G9" s="39"/>
    </row>
    <row r="10" spans="1:8" x14ac:dyDescent="0.2">
      <c r="A10" s="53" t="s">
        <v>91</v>
      </c>
      <c r="B10" s="54" t="s">
        <v>111</v>
      </c>
      <c r="C10" s="2" t="s">
        <v>114</v>
      </c>
      <c r="D10" s="2"/>
      <c r="E10" s="2"/>
      <c r="F10" s="2"/>
      <c r="G10" s="2"/>
    </row>
    <row r="11" spans="1:8" x14ac:dyDescent="0.2">
      <c r="A11" s="53" t="s">
        <v>92</v>
      </c>
      <c r="B11" s="54" t="s">
        <v>112</v>
      </c>
      <c r="C11" s="2" t="s">
        <v>113</v>
      </c>
      <c r="D11" s="2"/>
      <c r="E11" s="2"/>
      <c r="F11" s="2"/>
      <c r="G11" s="2"/>
    </row>
    <row r="12" spans="1:8" x14ac:dyDescent="0.2">
      <c r="C12" s="52"/>
      <c r="D12" s="4"/>
    </row>
    <row r="13" spans="1:8" x14ac:dyDescent="0.2">
      <c r="C13" s="52"/>
      <c r="D13" s="4"/>
    </row>
    <row r="14" spans="1:8" x14ac:dyDescent="0.2">
      <c r="A14" t="s">
        <v>195</v>
      </c>
    </row>
    <row r="16" spans="1:8" x14ac:dyDescent="0.2">
      <c r="C16" s="24" t="s">
        <v>105</v>
      </c>
    </row>
    <row r="17" spans="1:6" ht="15" x14ac:dyDescent="0.25">
      <c r="D17" s="95">
        <v>1</v>
      </c>
      <c r="E17" s="96">
        <v>6</v>
      </c>
    </row>
    <row r="18" spans="1:6" ht="15" x14ac:dyDescent="0.25">
      <c r="D18" s="97">
        <v>2</v>
      </c>
      <c r="E18" s="98">
        <v>7</v>
      </c>
    </row>
    <row r="19" spans="1:6" ht="15" x14ac:dyDescent="0.25">
      <c r="D19" s="97">
        <v>3</v>
      </c>
      <c r="E19" s="98">
        <v>8</v>
      </c>
    </row>
    <row r="20" spans="1:6" ht="15" x14ac:dyDescent="0.25">
      <c r="D20" s="97">
        <v>4</v>
      </c>
      <c r="E20" s="98">
        <v>9</v>
      </c>
    </row>
    <row r="21" spans="1:6" ht="15" x14ac:dyDescent="0.25">
      <c r="D21" s="99">
        <v>5</v>
      </c>
      <c r="E21" s="100">
        <v>12</v>
      </c>
    </row>
    <row r="23" spans="1:6" ht="15" x14ac:dyDescent="0.25">
      <c r="A23" t="s">
        <v>107</v>
      </c>
      <c r="B23" s="101" t="s">
        <v>164</v>
      </c>
      <c r="C23" s="102"/>
      <c r="D23" s="30"/>
      <c r="E23" t="s">
        <v>106</v>
      </c>
      <c r="F23" s="80">
        <f>(1+2+3+4+5+6+7+8+9+12)/10</f>
        <v>5.7</v>
      </c>
    </row>
    <row r="25" spans="1:6" ht="15" x14ac:dyDescent="0.25">
      <c r="A25" t="s">
        <v>165</v>
      </c>
      <c r="D25" s="4" t="s">
        <v>190</v>
      </c>
      <c r="F25" s="89"/>
    </row>
    <row r="27" spans="1:6" x14ac:dyDescent="0.2">
      <c r="A27" t="s">
        <v>196</v>
      </c>
    </row>
    <row r="28" spans="1:6" x14ac:dyDescent="0.2">
      <c r="A28" t="s">
        <v>119</v>
      </c>
    </row>
    <row r="30" spans="1:6" ht="15" x14ac:dyDescent="0.25">
      <c r="B30" s="52" t="s">
        <v>90</v>
      </c>
      <c r="C30" s="89"/>
    </row>
    <row r="31" spans="1:6" ht="15" x14ac:dyDescent="0.25">
      <c r="B31" s="52" t="s">
        <v>89</v>
      </c>
      <c r="C31" s="89"/>
    </row>
    <row r="32" spans="1:6" ht="15" x14ac:dyDescent="0.25">
      <c r="B32" s="52" t="s">
        <v>91</v>
      </c>
      <c r="C32" s="89"/>
    </row>
    <row r="33" spans="2:3" ht="15" x14ac:dyDescent="0.25">
      <c r="B33" s="52" t="s">
        <v>92</v>
      </c>
      <c r="C33" s="89"/>
    </row>
    <row r="34" spans="2:3" ht="15" x14ac:dyDescent="0.25">
      <c r="B34" s="52" t="s">
        <v>166</v>
      </c>
      <c r="C34" s="89"/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selection activeCell="C3" sqref="C3:C9"/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r:id="rId3"/>
  <headerFooter alignWithMargins="0">
    <oddHeader>&amp;C&amp;F   &amp;A&amp;RNFH // JdS, HA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topLeftCell="A28" zoomScale="130" zoomScaleNormal="130" workbookViewId="0"/>
  </sheetViews>
  <sheetFormatPr defaultRowHeight="12.75" x14ac:dyDescent="0.2"/>
  <cols>
    <col min="1" max="1" width="10.28515625" customWidth="1"/>
    <col min="2" max="2" width="10.85546875" customWidth="1"/>
  </cols>
  <sheetData>
    <row r="1" spans="1:10" ht="26.25" x14ac:dyDescent="0.4">
      <c r="A1" s="108" t="s">
        <v>149</v>
      </c>
      <c r="B1" s="108"/>
      <c r="C1" s="108"/>
      <c r="D1" s="108"/>
      <c r="E1" s="108"/>
      <c r="F1" s="108"/>
      <c r="G1" s="108" t="s">
        <v>154</v>
      </c>
      <c r="H1" s="108"/>
      <c r="I1" s="108"/>
      <c r="J1" s="108"/>
    </row>
    <row r="2" spans="1:10" ht="15" customHeight="1" x14ac:dyDescent="0.3">
      <c r="B2" s="31"/>
    </row>
    <row r="3" spans="1:10" ht="15" customHeight="1" x14ac:dyDescent="0.3">
      <c r="A3" s="105" t="s">
        <v>188</v>
      </c>
      <c r="B3" s="31"/>
    </row>
    <row r="4" spans="1:10" ht="12.75" customHeight="1" x14ac:dyDescent="0.2">
      <c r="A4" t="s">
        <v>167</v>
      </c>
    </row>
    <row r="5" spans="1:10" ht="12.75" customHeight="1" x14ac:dyDescent="0.2"/>
    <row r="6" spans="1:10" ht="12.75" customHeight="1" x14ac:dyDescent="0.2">
      <c r="B6" t="s">
        <v>5</v>
      </c>
    </row>
    <row r="7" spans="1:10" ht="12.75" customHeight="1" x14ac:dyDescent="0.25">
      <c r="B7" s="103" t="s">
        <v>3</v>
      </c>
      <c r="C7" s="104" t="s">
        <v>6</v>
      </c>
      <c r="D7" s="104" t="s">
        <v>7</v>
      </c>
      <c r="E7" s="104" t="s">
        <v>8</v>
      </c>
      <c r="G7" s="67" t="s">
        <v>152</v>
      </c>
      <c r="H7" s="68"/>
      <c r="I7" s="68"/>
    </row>
    <row r="8" spans="1:10" ht="12.75" customHeight="1" x14ac:dyDescent="0.25">
      <c r="B8" s="91" t="s">
        <v>9</v>
      </c>
      <c r="C8" s="93">
        <f>D8+E8</f>
        <v>5</v>
      </c>
      <c r="D8" s="93">
        <v>1</v>
      </c>
      <c r="E8" s="93">
        <v>4</v>
      </c>
    </row>
    <row r="9" spans="1:10" ht="12.75" customHeight="1" x14ac:dyDescent="0.25">
      <c r="B9" s="91" t="s">
        <v>10</v>
      </c>
      <c r="C9" s="93">
        <f>D9+E9</f>
        <v>6</v>
      </c>
      <c r="D9" s="93">
        <v>3</v>
      </c>
      <c r="E9" s="93">
        <v>3</v>
      </c>
    </row>
    <row r="10" spans="1:10" ht="12.75" customHeight="1" x14ac:dyDescent="0.25">
      <c r="B10" s="91" t="s">
        <v>11</v>
      </c>
      <c r="C10" s="93">
        <f>D10+E10</f>
        <v>22</v>
      </c>
      <c r="D10" s="93">
        <v>10</v>
      </c>
      <c r="E10" s="93">
        <v>12</v>
      </c>
    </row>
    <row r="11" spans="1:10" ht="12.75" customHeight="1" x14ac:dyDescent="0.25">
      <c r="B11" s="91" t="s">
        <v>12</v>
      </c>
      <c r="C11" s="93">
        <f>D11+E11</f>
        <v>5</v>
      </c>
      <c r="D11" s="93">
        <v>2</v>
      </c>
      <c r="E11" s="93">
        <v>3</v>
      </c>
    </row>
    <row r="12" spans="1:10" ht="18" customHeight="1" x14ac:dyDescent="0.2">
      <c r="A12" t="s">
        <v>169</v>
      </c>
    </row>
    <row r="13" spans="1:10" x14ac:dyDescent="0.2">
      <c r="A13" s="52" t="s">
        <v>168</v>
      </c>
    </row>
    <row r="14" spans="1:10" ht="18" customHeight="1" x14ac:dyDescent="0.2"/>
    <row r="15" spans="1:10" ht="12.75" customHeight="1" x14ac:dyDescent="0.2"/>
    <row r="16" spans="1:10" ht="12.75" customHeight="1" x14ac:dyDescent="0.2"/>
    <row r="17" spans="1:11" ht="12.75" customHeight="1" x14ac:dyDescent="0.2"/>
    <row r="18" spans="1:11" ht="12.75" customHeight="1" x14ac:dyDescent="0.2"/>
    <row r="19" spans="1:11" ht="12.75" customHeight="1" x14ac:dyDescent="0.2">
      <c r="H19" t="s">
        <v>171</v>
      </c>
    </row>
    <row r="20" spans="1:11" x14ac:dyDescent="0.2">
      <c r="H20" t="s">
        <v>172</v>
      </c>
    </row>
    <row r="21" spans="1:11" x14ac:dyDescent="0.2">
      <c r="H21" t="s">
        <v>173</v>
      </c>
    </row>
    <row r="22" spans="1:11" s="1" customFormat="1" x14ac:dyDescent="0.2">
      <c r="A22"/>
      <c r="B22"/>
      <c r="C22"/>
      <c r="D22"/>
      <c r="E22"/>
      <c r="F22"/>
      <c r="G22"/>
      <c r="H22" s="105" t="s">
        <v>187</v>
      </c>
      <c r="I22"/>
      <c r="J22"/>
      <c r="K22"/>
    </row>
    <row r="26" spans="1:11" x14ac:dyDescent="0.2">
      <c r="B26" s="29"/>
      <c r="C26" s="29"/>
      <c r="D26" s="24"/>
      <c r="E26" s="4"/>
    </row>
    <row r="50" spans="1:4" x14ac:dyDescent="0.2">
      <c r="A50" t="s">
        <v>170</v>
      </c>
    </row>
    <row r="52" spans="1:4" ht="13.5" thickBot="1" x14ac:dyDescent="0.25">
      <c r="A52" s="6" t="s">
        <v>120</v>
      </c>
      <c r="B52" s="6" t="s">
        <v>6</v>
      </c>
      <c r="C52" s="6" t="s">
        <v>7</v>
      </c>
      <c r="D52" s="6" t="s">
        <v>8</v>
      </c>
    </row>
    <row r="53" spans="1:4" ht="15.75" thickTop="1" x14ac:dyDescent="0.25">
      <c r="A53" s="106" t="s">
        <v>123</v>
      </c>
      <c r="B53" s="91"/>
      <c r="C53" s="91"/>
      <c r="D53" s="91"/>
    </row>
    <row r="54" spans="1:4" ht="15" x14ac:dyDescent="0.25">
      <c r="A54" s="107" t="s">
        <v>121</v>
      </c>
      <c r="B54" s="91"/>
      <c r="C54" s="91"/>
      <c r="D54" s="91"/>
    </row>
    <row r="55" spans="1:4" ht="15" x14ac:dyDescent="0.25">
      <c r="A55" s="107" t="s">
        <v>122</v>
      </c>
      <c r="B55" s="91"/>
      <c r="C55" s="91"/>
      <c r="D55" s="91"/>
    </row>
    <row r="56" spans="1:4" ht="15" x14ac:dyDescent="0.25">
      <c r="A56" s="107" t="s">
        <v>124</v>
      </c>
      <c r="B56" s="91"/>
      <c r="C56" s="91"/>
      <c r="D56" s="91"/>
    </row>
    <row r="58" spans="1:4" x14ac:dyDescent="0.2">
      <c r="A58" s="109" t="s">
        <v>189</v>
      </c>
    </row>
    <row r="60" spans="1:4" x14ac:dyDescent="0.2">
      <c r="A60" t="s">
        <v>132</v>
      </c>
    </row>
    <row r="245" spans="1:1" ht="12.75" customHeight="1" x14ac:dyDescent="0.2"/>
    <row r="254" spans="1:1" x14ac:dyDescent="0.2">
      <c r="A254" t="s">
        <v>64</v>
      </c>
    </row>
    <row r="255" spans="1:1" x14ac:dyDescent="0.2">
      <c r="A255" t="s">
        <v>65</v>
      </c>
    </row>
    <row r="257" spans="1:8" x14ac:dyDescent="0.2">
      <c r="A257" t="s">
        <v>66</v>
      </c>
    </row>
    <row r="264" spans="1:8" ht="20.25" x14ac:dyDescent="0.3">
      <c r="B264" s="5"/>
    </row>
    <row r="267" spans="1:8" x14ac:dyDescent="0.2">
      <c r="A267" s="3"/>
      <c r="B267" s="3"/>
      <c r="C267" s="3"/>
      <c r="D267" s="3"/>
      <c r="E267" s="3"/>
      <c r="F267" s="3"/>
      <c r="G267" s="3"/>
      <c r="H267" s="3"/>
    </row>
    <row r="268" spans="1:8" x14ac:dyDescent="0.2">
      <c r="A268" s="2"/>
      <c r="B268" s="2"/>
      <c r="C268" s="2"/>
      <c r="D268" s="2"/>
      <c r="E268" s="2"/>
      <c r="F268" s="2"/>
      <c r="G268" s="2"/>
      <c r="H268" s="2"/>
    </row>
    <row r="269" spans="1:8" x14ac:dyDescent="0.2">
      <c r="A269" s="2"/>
      <c r="B269" s="2"/>
      <c r="C269" s="2"/>
      <c r="D269" s="2"/>
      <c r="E269" s="2"/>
      <c r="F269" s="2"/>
      <c r="G269" s="2"/>
      <c r="H269" s="2"/>
    </row>
    <row r="270" spans="1:8" x14ac:dyDescent="0.2">
      <c r="A270" s="2"/>
      <c r="B270" s="2"/>
      <c r="C270" s="2"/>
      <c r="D270" s="2"/>
      <c r="E270" s="2"/>
      <c r="F270" s="2"/>
      <c r="G270" s="2"/>
      <c r="H270" s="2"/>
    </row>
    <row r="271" spans="1:8" x14ac:dyDescent="0.2">
      <c r="A271" s="2"/>
      <c r="B271" s="2"/>
      <c r="C271" s="2"/>
      <c r="D271" s="2"/>
      <c r="E271" s="2"/>
      <c r="F271" s="2"/>
      <c r="G271" s="2"/>
      <c r="H271" s="2"/>
    </row>
    <row r="276" spans="2:2" x14ac:dyDescent="0.2">
      <c r="B276" s="4"/>
    </row>
    <row r="331" spans="2:2" ht="25.5" x14ac:dyDescent="0.2">
      <c r="B331" s="13" t="s">
        <v>48</v>
      </c>
    </row>
    <row r="332" spans="2:2" x14ac:dyDescent="0.2">
      <c r="B332" s="15">
        <v>1047170</v>
      </c>
    </row>
    <row r="333" spans="2:2" x14ac:dyDescent="0.2">
      <c r="B333" s="15">
        <v>80000</v>
      </c>
    </row>
    <row r="334" spans="2:2" x14ac:dyDescent="0.2">
      <c r="B334" s="15">
        <v>25721740</v>
      </c>
    </row>
    <row r="335" spans="2:2" x14ac:dyDescent="0.2">
      <c r="B335" s="15">
        <v>146407</v>
      </c>
    </row>
    <row r="336" spans="2:2" x14ac:dyDescent="0.2">
      <c r="B336" s="15">
        <v>3826</v>
      </c>
    </row>
    <row r="337" spans="2:2" x14ac:dyDescent="0.2">
      <c r="B337" s="15">
        <v>371227</v>
      </c>
    </row>
    <row r="338" spans="2:2" x14ac:dyDescent="0.2">
      <c r="B338" s="15">
        <v>4324235</v>
      </c>
    </row>
    <row r="339" spans="2:2" x14ac:dyDescent="0.2">
      <c r="B339" s="15">
        <v>285980</v>
      </c>
    </row>
    <row r="340" spans="2:2" x14ac:dyDescent="0.2">
      <c r="B340" s="15">
        <v>255499</v>
      </c>
    </row>
    <row r="341" spans="2:2" x14ac:dyDescent="0.2">
      <c r="B341" s="15">
        <v>2550894</v>
      </c>
    </row>
    <row r="342" spans="2:2" x14ac:dyDescent="0.2">
      <c r="B342" s="15">
        <v>1320000</v>
      </c>
    </row>
    <row r="343" spans="2:2" x14ac:dyDescent="0.2">
      <c r="B343" s="15">
        <v>345000</v>
      </c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 topLeftCell="A13">
      <selection activeCell="A24" sqref="A24:IV103"/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r:id="rId3"/>
  <headerFooter alignWithMargins="0">
    <oddHeader>&amp;C&amp;F   &amp;A&amp;RNFH // JdS, HA</oddHeader>
    <oddFooter>Page &amp;P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zoomScale="140" zoomScaleNormal="140" workbookViewId="0">
      <selection activeCell="N17" sqref="N17"/>
    </sheetView>
  </sheetViews>
  <sheetFormatPr defaultRowHeight="12.75" x14ac:dyDescent="0.2"/>
  <cols>
    <col min="6" max="6" width="12" customWidth="1"/>
  </cols>
  <sheetData>
    <row r="1" spans="1:10" ht="26.25" x14ac:dyDescent="0.4">
      <c r="A1" s="84" t="s">
        <v>125</v>
      </c>
      <c r="B1" s="84"/>
      <c r="C1" s="84"/>
      <c r="D1" s="84"/>
      <c r="E1" s="84"/>
      <c r="F1" s="84"/>
      <c r="G1" s="84" t="s">
        <v>154</v>
      </c>
      <c r="H1" s="84"/>
      <c r="I1" s="84"/>
      <c r="J1" s="84"/>
    </row>
    <row r="2" spans="1:10" ht="18.75" x14ac:dyDescent="0.3">
      <c r="A2" s="31"/>
      <c r="B2" s="30"/>
      <c r="C2" s="30"/>
    </row>
    <row r="3" spans="1:10" x14ac:dyDescent="0.2">
      <c r="A3" t="s">
        <v>126</v>
      </c>
    </row>
    <row r="5" spans="1:10" x14ac:dyDescent="0.2">
      <c r="A5" t="s">
        <v>174</v>
      </c>
    </row>
    <row r="6" spans="1:10" x14ac:dyDescent="0.2">
      <c r="A6" s="66" t="s">
        <v>197</v>
      </c>
    </row>
    <row r="8" spans="1:10" x14ac:dyDescent="0.2">
      <c r="B8" s="26" t="s">
        <v>40</v>
      </c>
      <c r="C8" s="26" t="s">
        <v>40</v>
      </c>
      <c r="D8" s="24" t="s">
        <v>67</v>
      </c>
      <c r="E8" s="26" t="s">
        <v>41</v>
      </c>
      <c r="F8" s="25" t="s">
        <v>68</v>
      </c>
      <c r="G8" s="59" t="s">
        <v>69</v>
      </c>
      <c r="H8" s="59" t="s">
        <v>69</v>
      </c>
    </row>
    <row r="9" spans="1:10" ht="15" x14ac:dyDescent="0.25">
      <c r="B9" s="26">
        <v>1</v>
      </c>
      <c r="C9" s="26">
        <v>4</v>
      </c>
      <c r="E9" s="26">
        <v>5</v>
      </c>
      <c r="G9" s="85"/>
      <c r="H9" s="85"/>
    </row>
    <row r="10" spans="1:10" ht="15" x14ac:dyDescent="0.25">
      <c r="B10" s="26">
        <v>2</v>
      </c>
      <c r="C10" s="26">
        <v>5</v>
      </c>
      <c r="G10" s="85"/>
      <c r="H10" s="85"/>
    </row>
    <row r="11" spans="1:10" ht="15" x14ac:dyDescent="0.25">
      <c r="B11" s="26">
        <v>3</v>
      </c>
      <c r="C11" s="26">
        <v>6</v>
      </c>
      <c r="G11" s="85"/>
      <c r="H11" s="85"/>
    </row>
    <row r="12" spans="1:10" x14ac:dyDescent="0.2">
      <c r="B12" t="s">
        <v>176</v>
      </c>
      <c r="E12" s="4" t="s">
        <v>177</v>
      </c>
    </row>
    <row r="15" spans="1:10" x14ac:dyDescent="0.2">
      <c r="A15" t="s">
        <v>127</v>
      </c>
    </row>
    <row r="17" spans="1:9" x14ac:dyDescent="0.2">
      <c r="A17" t="s">
        <v>128</v>
      </c>
    </row>
    <row r="19" spans="1:9" x14ac:dyDescent="0.2">
      <c r="B19" s="26" t="s">
        <v>40</v>
      </c>
      <c r="C19" s="24" t="s">
        <v>67</v>
      </c>
      <c r="D19" s="26" t="s">
        <v>41</v>
      </c>
      <c r="E19" s="26" t="s">
        <v>41</v>
      </c>
      <c r="F19" s="25" t="s">
        <v>68</v>
      </c>
      <c r="G19" s="59" t="s">
        <v>69</v>
      </c>
      <c r="H19" s="33" t="s">
        <v>69</v>
      </c>
    </row>
    <row r="20" spans="1:9" ht="15" x14ac:dyDescent="0.25">
      <c r="B20" s="26">
        <v>5</v>
      </c>
      <c r="D20" s="26">
        <v>1</v>
      </c>
      <c r="E20" s="26">
        <v>2</v>
      </c>
      <c r="G20" s="85"/>
      <c r="H20" s="85"/>
    </row>
    <row r="21" spans="1:9" ht="15" x14ac:dyDescent="0.25">
      <c r="B21" s="26">
        <v>6</v>
      </c>
      <c r="D21" s="26">
        <v>1</v>
      </c>
      <c r="E21" s="26">
        <v>2</v>
      </c>
      <c r="G21" s="85"/>
      <c r="H21" s="85"/>
    </row>
    <row r="22" spans="1:9" ht="15" x14ac:dyDescent="0.25">
      <c r="B22" s="26">
        <v>7</v>
      </c>
      <c r="D22" s="26">
        <v>1</v>
      </c>
      <c r="E22" s="26">
        <v>2</v>
      </c>
      <c r="G22" s="85"/>
      <c r="H22" s="85"/>
    </row>
    <row r="23" spans="1:9" x14ac:dyDescent="0.2">
      <c r="B23" t="s">
        <v>76</v>
      </c>
      <c r="D23" s="4" t="s">
        <v>130</v>
      </c>
    </row>
    <row r="27" spans="1:9" x14ac:dyDescent="0.2">
      <c r="A27" t="s">
        <v>70</v>
      </c>
    </row>
    <row r="29" spans="1:9" x14ac:dyDescent="0.2">
      <c r="A29" t="s">
        <v>129</v>
      </c>
    </row>
    <row r="30" spans="1:9" x14ac:dyDescent="0.2">
      <c r="I30" s="7"/>
    </row>
    <row r="31" spans="1:9" x14ac:dyDescent="0.2">
      <c r="B31" s="26" t="s">
        <v>40</v>
      </c>
      <c r="C31" s="26">
        <v>5</v>
      </c>
      <c r="D31" s="26">
        <v>6</v>
      </c>
      <c r="E31" s="26">
        <v>7</v>
      </c>
      <c r="F31" s="29"/>
      <c r="G31" s="29"/>
      <c r="H31" s="29"/>
      <c r="I31" s="7"/>
    </row>
    <row r="32" spans="1:9" x14ac:dyDescent="0.2">
      <c r="B32" s="24" t="s">
        <v>4</v>
      </c>
      <c r="C32" s="24"/>
      <c r="D32" s="24"/>
      <c r="E32" s="24"/>
      <c r="F32" s="30"/>
      <c r="G32" s="30"/>
      <c r="H32" s="30"/>
      <c r="I32" s="7"/>
    </row>
    <row r="33" spans="2:9" x14ac:dyDescent="0.2">
      <c r="B33" s="26" t="s">
        <v>41</v>
      </c>
      <c r="C33" s="26">
        <v>1</v>
      </c>
      <c r="D33" s="26">
        <v>2</v>
      </c>
      <c r="E33" s="26">
        <v>3</v>
      </c>
      <c r="F33" s="29"/>
      <c r="G33" s="29"/>
      <c r="H33" s="29"/>
      <c r="I33" s="7"/>
    </row>
    <row r="34" spans="2:9" x14ac:dyDescent="0.2">
      <c r="B34" s="26" t="s">
        <v>41</v>
      </c>
      <c r="C34" s="26">
        <v>4</v>
      </c>
      <c r="D34" s="26">
        <v>5</v>
      </c>
      <c r="E34" s="26">
        <v>6</v>
      </c>
      <c r="F34" s="29"/>
      <c r="G34" s="30"/>
      <c r="H34" s="30"/>
      <c r="I34" s="7"/>
    </row>
    <row r="35" spans="2:9" x14ac:dyDescent="0.2">
      <c r="B35" s="25" t="s">
        <v>68</v>
      </c>
      <c r="I35" s="7"/>
    </row>
    <row r="36" spans="2:9" ht="15" x14ac:dyDescent="0.25">
      <c r="B36" s="27" t="s">
        <v>69</v>
      </c>
      <c r="C36" s="85"/>
      <c r="D36" s="85"/>
      <c r="E36" s="85"/>
      <c r="I36" s="7"/>
    </row>
    <row r="37" spans="2:9" ht="15" x14ac:dyDescent="0.25">
      <c r="B37" s="28" t="s">
        <v>69</v>
      </c>
      <c r="C37" s="85"/>
      <c r="D37" s="85"/>
      <c r="E37" s="85"/>
      <c r="F37" t="s">
        <v>131</v>
      </c>
      <c r="G37" s="4" t="s">
        <v>178</v>
      </c>
      <c r="I37" s="7"/>
    </row>
    <row r="38" spans="2:9" x14ac:dyDescent="0.2">
      <c r="B38" s="7"/>
      <c r="C38" s="7"/>
      <c r="D38" s="7"/>
      <c r="E38" s="7"/>
      <c r="I38" s="7"/>
    </row>
    <row r="39" spans="2:9" x14ac:dyDescent="0.2">
      <c r="I39" s="7"/>
    </row>
    <row r="40" spans="2:9" x14ac:dyDescent="0.2">
      <c r="B40" t="s">
        <v>71</v>
      </c>
      <c r="I40" s="7"/>
    </row>
    <row r="41" spans="2:9" x14ac:dyDescent="0.2">
      <c r="B41" t="s">
        <v>74</v>
      </c>
      <c r="I41" s="7"/>
    </row>
    <row r="42" spans="2:9" x14ac:dyDescent="0.2">
      <c r="C42" s="32"/>
      <c r="D42" s="32"/>
      <c r="E42" s="32"/>
      <c r="F42" s="32"/>
      <c r="G42" s="32"/>
      <c r="H42" s="32"/>
      <c r="I42" s="7"/>
    </row>
  </sheetData>
  <customSheetViews>
    <customSheetView guid="{C6C7FC38-4309-467F-852A-9D3C9DCAE603}" showRuler="0" topLeftCell="A40">
      <selection activeCell="A41" sqref="A41:IV65"/>
      <pageMargins left="0.75" right="0.75" top="1" bottom="1" header="0.5" footer="0.5"/>
      <headerFooter alignWithMargins="0"/>
    </customSheetView>
  </customSheetViews>
  <phoneticPr fontId="6" type="noConversion"/>
  <pageMargins left="0.75" right="0.75" top="1" bottom="1" header="0.5" footer="0.5"/>
  <pageSetup paperSize="9" orientation="portrait" r:id="rId1"/>
  <headerFooter alignWithMargins="0">
    <oddHeader>&amp;C&amp;F  &amp;A&amp;RNFH // JdS, HA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opLeftCell="A28" zoomScale="140" zoomScaleNormal="140" workbookViewId="0"/>
  </sheetViews>
  <sheetFormatPr defaultRowHeight="12.75" x14ac:dyDescent="0.2"/>
  <cols>
    <col min="1" max="1" width="12" customWidth="1"/>
    <col min="2" max="2" width="11" customWidth="1"/>
    <col min="3" max="3" width="12.28515625" customWidth="1"/>
    <col min="4" max="4" width="10.140625" customWidth="1"/>
    <col min="5" max="5" width="10.5703125" bestFit="1" customWidth="1"/>
    <col min="6" max="6" width="11.5703125" bestFit="1" customWidth="1"/>
    <col min="7" max="7" width="9.5703125" bestFit="1" customWidth="1"/>
  </cols>
  <sheetData>
    <row r="1" spans="1:8" ht="23.25" x14ac:dyDescent="0.35">
      <c r="A1" s="81" t="s">
        <v>185</v>
      </c>
      <c r="B1" s="81"/>
      <c r="C1" s="81"/>
      <c r="D1" s="81"/>
      <c r="E1" s="81"/>
      <c r="F1" s="81" t="s">
        <v>154</v>
      </c>
      <c r="G1" s="81"/>
      <c r="H1" s="81"/>
    </row>
    <row r="3" spans="1:8" x14ac:dyDescent="0.2">
      <c r="A3" t="s">
        <v>133</v>
      </c>
    </row>
    <row r="4" spans="1:8" x14ac:dyDescent="0.2">
      <c r="A4" t="s">
        <v>151</v>
      </c>
    </row>
    <row r="6" spans="1:8" x14ac:dyDescent="0.2">
      <c r="A6" t="s">
        <v>134</v>
      </c>
    </row>
    <row r="7" spans="1:8" x14ac:dyDescent="0.2">
      <c r="A7" s="12"/>
    </row>
    <row r="9" spans="1:8" ht="30" x14ac:dyDescent="0.2">
      <c r="A9" s="82" t="s">
        <v>3</v>
      </c>
      <c r="B9" s="82" t="s">
        <v>48</v>
      </c>
      <c r="C9" s="82" t="s">
        <v>49</v>
      </c>
      <c r="D9" s="82" t="s">
        <v>50</v>
      </c>
      <c r="E9" s="83" t="s">
        <v>51</v>
      </c>
      <c r="F9" s="82" t="s">
        <v>52</v>
      </c>
      <c r="G9" s="82" t="s">
        <v>186</v>
      </c>
    </row>
    <row r="10" spans="1:8" ht="15" x14ac:dyDescent="0.25">
      <c r="A10" s="77" t="s">
        <v>9</v>
      </c>
      <c r="B10" s="78">
        <v>1047170</v>
      </c>
      <c r="C10" s="78">
        <v>125000</v>
      </c>
      <c r="D10" s="78">
        <v>144000</v>
      </c>
      <c r="E10" s="75"/>
      <c r="F10" s="75"/>
      <c r="G10" s="75"/>
      <c r="H10" s="1"/>
    </row>
    <row r="11" spans="1:8" ht="15" x14ac:dyDescent="0.25">
      <c r="A11" s="77" t="s">
        <v>10</v>
      </c>
      <c r="B11" s="78">
        <v>80000</v>
      </c>
      <c r="C11" s="78">
        <v>15000</v>
      </c>
      <c r="D11" s="78">
        <v>475000</v>
      </c>
      <c r="E11" s="75"/>
      <c r="F11" s="75"/>
      <c r="G11" s="75"/>
    </row>
    <row r="12" spans="1:8" ht="15" x14ac:dyDescent="0.25">
      <c r="A12" s="77" t="s">
        <v>11</v>
      </c>
      <c r="B12" s="78">
        <v>25721740</v>
      </c>
      <c r="C12" s="78">
        <v>1222000</v>
      </c>
      <c r="D12" s="78">
        <v>9600000</v>
      </c>
      <c r="E12" s="75"/>
      <c r="F12" s="75"/>
      <c r="G12" s="75"/>
    </row>
    <row r="13" spans="1:8" ht="15" x14ac:dyDescent="0.25">
      <c r="A13" s="77" t="s">
        <v>12</v>
      </c>
      <c r="B13" s="78">
        <v>146407</v>
      </c>
      <c r="C13" s="78">
        <v>37000</v>
      </c>
      <c r="D13" s="78">
        <v>1140000</v>
      </c>
      <c r="E13" s="75"/>
      <c r="F13" s="75"/>
      <c r="G13" s="75"/>
    </row>
    <row r="14" spans="1:8" ht="15" x14ac:dyDescent="0.25">
      <c r="A14" s="77" t="s">
        <v>54</v>
      </c>
      <c r="B14" s="78">
        <v>3826</v>
      </c>
      <c r="C14" s="78">
        <v>3600</v>
      </c>
      <c r="D14" s="78">
        <v>121000</v>
      </c>
      <c r="E14" s="75"/>
      <c r="F14" s="75"/>
      <c r="G14" s="75"/>
    </row>
    <row r="15" spans="1:8" ht="15" x14ac:dyDescent="0.25">
      <c r="A15" s="77" t="s">
        <v>55</v>
      </c>
      <c r="B15" s="78">
        <v>371227</v>
      </c>
      <c r="C15" s="78">
        <v>18000</v>
      </c>
      <c r="D15" s="78">
        <v>238000</v>
      </c>
      <c r="E15" s="75"/>
      <c r="F15" s="75"/>
      <c r="G15" s="75"/>
    </row>
    <row r="16" spans="1:8" ht="15" x14ac:dyDescent="0.25">
      <c r="A16" s="79" t="s">
        <v>56</v>
      </c>
      <c r="B16" s="78">
        <v>4324235</v>
      </c>
      <c r="C16" s="78">
        <v>967000</v>
      </c>
      <c r="D16" s="78">
        <v>3300000</v>
      </c>
      <c r="E16" s="75"/>
      <c r="F16" s="75"/>
      <c r="G16" s="75"/>
    </row>
    <row r="17" spans="1:7" ht="15" x14ac:dyDescent="0.25">
      <c r="A17" s="77" t="s">
        <v>57</v>
      </c>
      <c r="B17" s="78">
        <v>285980</v>
      </c>
      <c r="C17" s="78">
        <v>1700</v>
      </c>
      <c r="D17" s="78">
        <v>825000</v>
      </c>
      <c r="E17" s="75"/>
      <c r="F17" s="75"/>
      <c r="G17" s="75"/>
    </row>
    <row r="18" spans="1:7" ht="15" x14ac:dyDescent="0.25">
      <c r="A18" s="77" t="s">
        <v>58</v>
      </c>
      <c r="B18" s="78">
        <v>255499</v>
      </c>
      <c r="C18" s="78">
        <v>107000</v>
      </c>
      <c r="D18" s="78">
        <v>924000</v>
      </c>
      <c r="E18" s="75"/>
      <c r="F18" s="75"/>
      <c r="G18" s="75"/>
    </row>
    <row r="19" spans="1:7" ht="15" x14ac:dyDescent="0.25">
      <c r="A19" s="77" t="s">
        <v>59</v>
      </c>
      <c r="B19" s="78">
        <v>2550894</v>
      </c>
      <c r="C19" s="78">
        <v>4400</v>
      </c>
      <c r="D19" s="78">
        <v>324000</v>
      </c>
      <c r="E19" s="75"/>
      <c r="F19" s="75"/>
      <c r="G19" s="75"/>
    </row>
    <row r="20" spans="1:7" ht="15" x14ac:dyDescent="0.25">
      <c r="A20" s="77" t="s">
        <v>60</v>
      </c>
      <c r="B20" s="78">
        <v>1320000</v>
      </c>
      <c r="C20" s="78">
        <v>39000</v>
      </c>
      <c r="D20" s="78">
        <v>500000</v>
      </c>
      <c r="E20" s="75"/>
      <c r="F20" s="75"/>
      <c r="G20" s="75"/>
    </row>
    <row r="21" spans="1:7" ht="15" x14ac:dyDescent="0.25">
      <c r="A21" s="77" t="s">
        <v>61</v>
      </c>
      <c r="B21" s="78">
        <v>345000</v>
      </c>
      <c r="C21" s="78">
        <v>29000</v>
      </c>
      <c r="D21" s="78">
        <v>945000</v>
      </c>
      <c r="E21" s="75"/>
      <c r="F21" s="75"/>
      <c r="G21" s="75"/>
    </row>
    <row r="22" spans="1:7" ht="15" x14ac:dyDescent="0.25">
      <c r="A22" s="17" t="s">
        <v>62</v>
      </c>
      <c r="B22" s="76"/>
      <c r="C22" s="18"/>
      <c r="D22" s="18"/>
      <c r="E22" s="18"/>
      <c r="F22" s="18"/>
      <c r="G22" s="18"/>
    </row>
    <row r="23" spans="1:7" ht="15" x14ac:dyDescent="0.25">
      <c r="A23" s="2" t="s">
        <v>63</v>
      </c>
      <c r="B23" s="76"/>
      <c r="C23" s="2"/>
      <c r="D23" s="2"/>
      <c r="E23" s="63"/>
      <c r="F23" s="63"/>
      <c r="G23" s="63"/>
    </row>
    <row r="26" spans="1:7" x14ac:dyDescent="0.2">
      <c r="A26" t="s">
        <v>179</v>
      </c>
    </row>
    <row r="223" spans="1:7" ht="27" x14ac:dyDescent="0.2">
      <c r="A223" s="60" t="s">
        <v>3</v>
      </c>
      <c r="B223" s="60" t="s">
        <v>48</v>
      </c>
      <c r="C223" s="60" t="s">
        <v>49</v>
      </c>
      <c r="D223" s="60" t="s">
        <v>50</v>
      </c>
      <c r="E223" s="61" t="s">
        <v>51</v>
      </c>
      <c r="F223" s="60" t="s">
        <v>52</v>
      </c>
      <c r="G223" s="60" t="s">
        <v>53</v>
      </c>
    </row>
    <row r="224" spans="1:7" x14ac:dyDescent="0.2">
      <c r="A224" s="11" t="s">
        <v>9</v>
      </c>
      <c r="B224" s="19">
        <v>1047170</v>
      </c>
      <c r="C224" s="19">
        <v>125000</v>
      </c>
      <c r="D224" s="19">
        <v>144000</v>
      </c>
      <c r="E224" s="20">
        <f t="shared" ref="E224:E235" si="0">+B224*100/$B$236</f>
        <v>2.8727384834918972</v>
      </c>
      <c r="F224" s="20">
        <f>+B224/C224</f>
        <v>8.3773599999999995</v>
      </c>
      <c r="G224" s="20">
        <f>+B224/D224</f>
        <v>7.272013888888889</v>
      </c>
    </row>
    <row r="225" spans="1:7" x14ac:dyDescent="0.2">
      <c r="A225" s="11" t="s">
        <v>10</v>
      </c>
      <c r="B225" s="19">
        <v>80000</v>
      </c>
      <c r="C225" s="19">
        <v>15000</v>
      </c>
      <c r="D225" s="19">
        <v>475000</v>
      </c>
      <c r="E225" s="20">
        <f t="shared" si="0"/>
        <v>0.21946682838445694</v>
      </c>
      <c r="F225" s="20">
        <f t="shared" ref="F225:F235" si="1">+B225/C225</f>
        <v>5.333333333333333</v>
      </c>
      <c r="G225" s="20">
        <f t="shared" ref="G225:G235" si="2">+B225/D225</f>
        <v>0.16842105263157894</v>
      </c>
    </row>
    <row r="226" spans="1:7" x14ac:dyDescent="0.2">
      <c r="A226" s="11" t="s">
        <v>11</v>
      </c>
      <c r="B226" s="19">
        <v>25721740</v>
      </c>
      <c r="C226" s="19">
        <v>1222000</v>
      </c>
      <c r="D226" s="19">
        <v>9600000</v>
      </c>
      <c r="E226" s="20">
        <f t="shared" si="0"/>
        <v>70.563358729120267</v>
      </c>
      <c r="F226" s="20">
        <f t="shared" si="1"/>
        <v>21.048887070376431</v>
      </c>
      <c r="G226" s="20">
        <f t="shared" si="2"/>
        <v>2.6793479166666665</v>
      </c>
    </row>
    <row r="227" spans="1:7" x14ac:dyDescent="0.2">
      <c r="A227" s="11" t="s">
        <v>12</v>
      </c>
      <c r="B227" s="19">
        <v>146407</v>
      </c>
      <c r="C227" s="19">
        <v>37000</v>
      </c>
      <c r="D227" s="19">
        <v>1140000</v>
      </c>
      <c r="E227" s="20">
        <f t="shared" si="0"/>
        <v>0.40164349929103982</v>
      </c>
      <c r="F227" s="20">
        <f t="shared" si="1"/>
        <v>3.9569459459459457</v>
      </c>
      <c r="G227" s="20">
        <f t="shared" si="2"/>
        <v>0.12842719298245614</v>
      </c>
    </row>
    <row r="228" spans="1:7" x14ac:dyDescent="0.2">
      <c r="A228" s="11" t="s">
        <v>54</v>
      </c>
      <c r="B228" s="19">
        <v>3826</v>
      </c>
      <c r="C228" s="19">
        <v>3600</v>
      </c>
      <c r="D228" s="19">
        <v>121000</v>
      </c>
      <c r="E228" s="20">
        <f t="shared" si="0"/>
        <v>1.0496001067486653E-2</v>
      </c>
      <c r="F228" s="20">
        <f t="shared" si="1"/>
        <v>1.0627777777777778</v>
      </c>
      <c r="G228" s="20">
        <f t="shared" si="2"/>
        <v>3.1619834710743804E-2</v>
      </c>
    </row>
    <row r="229" spans="1:7" x14ac:dyDescent="0.2">
      <c r="A229" s="11" t="s">
        <v>55</v>
      </c>
      <c r="B229" s="19">
        <v>371227</v>
      </c>
      <c r="C229" s="19">
        <v>18000</v>
      </c>
      <c r="D229" s="19">
        <v>238000</v>
      </c>
      <c r="E229" s="20">
        <f t="shared" si="0"/>
        <v>1.0184001537584599</v>
      </c>
      <c r="F229" s="20">
        <f t="shared" si="1"/>
        <v>20.623722222222224</v>
      </c>
      <c r="G229" s="20">
        <f t="shared" si="2"/>
        <v>1.5597773109243698</v>
      </c>
    </row>
    <row r="230" spans="1:7" x14ac:dyDescent="0.2">
      <c r="A230" s="34" t="s">
        <v>56</v>
      </c>
      <c r="B230" s="19">
        <v>4324235</v>
      </c>
      <c r="C230" s="19">
        <v>967000</v>
      </c>
      <c r="D230" s="19">
        <v>3300000</v>
      </c>
      <c r="E230" s="20">
        <f t="shared" si="0"/>
        <v>11.862826757988277</v>
      </c>
      <c r="F230" s="20">
        <f t="shared" si="1"/>
        <v>4.4718045501551194</v>
      </c>
      <c r="G230" s="20">
        <f t="shared" si="2"/>
        <v>1.3103742424242424</v>
      </c>
    </row>
    <row r="231" spans="1:7" x14ac:dyDescent="0.2">
      <c r="A231" s="11" t="s">
        <v>57</v>
      </c>
      <c r="B231" s="19">
        <v>285980</v>
      </c>
      <c r="C231" s="19">
        <v>1700</v>
      </c>
      <c r="D231" s="19">
        <v>825000</v>
      </c>
      <c r="E231" s="20">
        <f t="shared" si="0"/>
        <v>0.78453904476733749</v>
      </c>
      <c r="F231" s="20">
        <f t="shared" si="1"/>
        <v>168.2235294117647</v>
      </c>
      <c r="G231" s="20">
        <f t="shared" si="2"/>
        <v>0.34664242424242425</v>
      </c>
    </row>
    <row r="232" spans="1:7" x14ac:dyDescent="0.2">
      <c r="A232" s="11" t="s">
        <v>58</v>
      </c>
      <c r="B232" s="19">
        <v>255499</v>
      </c>
      <c r="C232" s="19">
        <v>107000</v>
      </c>
      <c r="D232" s="19">
        <v>924000</v>
      </c>
      <c r="E232" s="20">
        <f t="shared" si="0"/>
        <v>0.7009194398175046</v>
      </c>
      <c r="F232" s="20">
        <f t="shared" si="1"/>
        <v>2.387841121495327</v>
      </c>
      <c r="G232" s="20">
        <f t="shared" si="2"/>
        <v>0.27651406926406924</v>
      </c>
    </row>
    <row r="233" spans="1:7" x14ac:dyDescent="0.2">
      <c r="A233" s="11" t="s">
        <v>59</v>
      </c>
      <c r="B233" s="19">
        <v>2550894</v>
      </c>
      <c r="C233" s="19">
        <v>4400</v>
      </c>
      <c r="D233" s="19">
        <v>324000</v>
      </c>
      <c r="E233" s="20">
        <f t="shared" si="0"/>
        <v>6.9979576965617616</v>
      </c>
      <c r="F233" s="20">
        <f t="shared" si="1"/>
        <v>579.74863636363636</v>
      </c>
      <c r="G233" s="20">
        <f t="shared" si="2"/>
        <v>7.8731296296296298</v>
      </c>
    </row>
    <row r="234" spans="1:7" x14ac:dyDescent="0.2">
      <c r="A234" s="11" t="s">
        <v>60</v>
      </c>
      <c r="B234" s="19">
        <v>1320000</v>
      </c>
      <c r="C234" s="19">
        <v>39000</v>
      </c>
      <c r="D234" s="19">
        <v>500000</v>
      </c>
      <c r="E234" s="20">
        <f t="shared" si="0"/>
        <v>3.6212026683435394</v>
      </c>
      <c r="F234" s="20">
        <f t="shared" si="1"/>
        <v>33.846153846153847</v>
      </c>
      <c r="G234" s="20">
        <f t="shared" si="2"/>
        <v>2.64</v>
      </c>
    </row>
    <row r="235" spans="1:7" x14ac:dyDescent="0.2">
      <c r="A235" s="11" t="s">
        <v>61</v>
      </c>
      <c r="B235" s="19">
        <v>345000</v>
      </c>
      <c r="C235" s="19">
        <v>29000</v>
      </c>
      <c r="D235" s="19">
        <v>945000</v>
      </c>
      <c r="E235" s="20">
        <f t="shared" si="0"/>
        <v>0.94645069740797061</v>
      </c>
      <c r="F235" s="20">
        <f t="shared" si="1"/>
        <v>11.896551724137931</v>
      </c>
      <c r="G235" s="20">
        <f t="shared" si="2"/>
        <v>0.36507936507936506</v>
      </c>
    </row>
    <row r="236" spans="1:7" x14ac:dyDescent="0.2">
      <c r="A236" s="62" t="s">
        <v>62</v>
      </c>
      <c r="B236" s="19">
        <f>SUM(B224:B235)</f>
        <v>36451978</v>
      </c>
      <c r="C236" s="11"/>
      <c r="D236" s="11"/>
      <c r="E236" s="11"/>
      <c r="F236" s="11"/>
      <c r="G236" s="11"/>
    </row>
    <row r="237" spans="1:7" x14ac:dyDescent="0.2">
      <c r="A237" s="11" t="s">
        <v>63</v>
      </c>
      <c r="B237" s="19">
        <f>+AVERAGE(B224:B235)</f>
        <v>3037664.8333333335</v>
      </c>
      <c r="C237" s="11"/>
      <c r="D237" s="11"/>
      <c r="E237" s="11"/>
      <c r="F237" s="11"/>
      <c r="G237" s="11"/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selection activeCell="B22" sqref="B22"/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r:id="rId3"/>
  <headerFooter alignWithMargins="0">
    <oddHeader>&amp;C&amp;F  &amp;A&amp;RNFH // JdS, HA</oddHeader>
    <oddFooter>Page &amp;P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7"/>
  <sheetViews>
    <sheetView topLeftCell="A10" zoomScale="140" zoomScaleNormal="140" workbookViewId="0"/>
  </sheetViews>
  <sheetFormatPr defaultRowHeight="12.75" x14ac:dyDescent="0.2"/>
  <cols>
    <col min="3" max="3" width="10.42578125" customWidth="1"/>
  </cols>
  <sheetData>
    <row r="1" spans="1:9" ht="26.25" x14ac:dyDescent="0.4">
      <c r="A1" s="94" t="s">
        <v>135</v>
      </c>
      <c r="B1" s="94"/>
      <c r="C1" s="94"/>
      <c r="D1" s="94"/>
      <c r="E1" s="94"/>
      <c r="F1" s="94" t="s">
        <v>154</v>
      </c>
      <c r="G1" s="94"/>
      <c r="H1" s="94"/>
      <c r="I1" s="94"/>
    </row>
    <row r="3" spans="1:9" x14ac:dyDescent="0.2">
      <c r="A3" t="s">
        <v>136</v>
      </c>
    </row>
    <row r="4" spans="1:9" x14ac:dyDescent="0.2">
      <c r="A4" t="s">
        <v>144</v>
      </c>
    </row>
    <row r="5" spans="1:9" x14ac:dyDescent="0.2">
      <c r="A5" t="s">
        <v>148</v>
      </c>
    </row>
    <row r="6" spans="1:9" x14ac:dyDescent="0.2">
      <c r="A6" t="s">
        <v>180</v>
      </c>
    </row>
    <row r="9" spans="1:9" x14ac:dyDescent="0.2">
      <c r="A9" t="s">
        <v>145</v>
      </c>
    </row>
    <row r="10" spans="1:9" x14ac:dyDescent="0.2">
      <c r="A10" t="s">
        <v>147</v>
      </c>
    </row>
    <row r="11" spans="1:9" x14ac:dyDescent="0.2">
      <c r="A11" t="s">
        <v>146</v>
      </c>
    </row>
    <row r="13" spans="1:9" x14ac:dyDescent="0.2">
      <c r="A13" s="110" t="s">
        <v>143</v>
      </c>
      <c r="B13" s="110" t="s">
        <v>3</v>
      </c>
      <c r="C13" s="110" t="s">
        <v>137</v>
      </c>
      <c r="D13" s="110" t="s">
        <v>138</v>
      </c>
    </row>
    <row r="14" spans="1:9" x14ac:dyDescent="0.2">
      <c r="A14" s="111">
        <v>1</v>
      </c>
      <c r="B14" s="111" t="s">
        <v>11</v>
      </c>
      <c r="C14" s="111" t="s">
        <v>141</v>
      </c>
      <c r="D14" s="112">
        <v>813.82183294167908</v>
      </c>
    </row>
    <row r="15" spans="1:9" x14ac:dyDescent="0.2">
      <c r="A15" s="111">
        <v>2</v>
      </c>
      <c r="B15" s="111" t="s">
        <v>12</v>
      </c>
      <c r="C15" s="111" t="s">
        <v>140</v>
      </c>
      <c r="D15" s="112">
        <v>371.29123813592946</v>
      </c>
      <c r="F15" t="s">
        <v>181</v>
      </c>
    </row>
    <row r="16" spans="1:9" x14ac:dyDescent="0.2">
      <c r="A16" s="111">
        <v>3</v>
      </c>
      <c r="B16" s="111" t="s">
        <v>59</v>
      </c>
      <c r="C16" s="111" t="s">
        <v>141</v>
      </c>
      <c r="D16" s="112">
        <v>675.86291085543382</v>
      </c>
      <c r="F16" t="s">
        <v>182</v>
      </c>
    </row>
    <row r="17" spans="1:6" x14ac:dyDescent="0.2">
      <c r="A17" s="111">
        <v>4</v>
      </c>
      <c r="B17" s="111" t="s">
        <v>139</v>
      </c>
      <c r="C17" s="111" t="s">
        <v>142</v>
      </c>
      <c r="D17" s="112">
        <v>1442.2437208166752</v>
      </c>
      <c r="F17" t="s">
        <v>183</v>
      </c>
    </row>
    <row r="18" spans="1:6" x14ac:dyDescent="0.2">
      <c r="A18" s="111">
        <v>5</v>
      </c>
      <c r="B18" s="111" t="s">
        <v>59</v>
      </c>
      <c r="C18" s="111" t="s">
        <v>140</v>
      </c>
      <c r="D18" s="112">
        <v>496.46595660267951</v>
      </c>
    </row>
    <row r="19" spans="1:6" x14ac:dyDescent="0.2">
      <c r="A19" s="111">
        <v>6</v>
      </c>
      <c r="B19" s="111" t="s">
        <v>139</v>
      </c>
      <c r="C19" s="111" t="s">
        <v>141</v>
      </c>
      <c r="D19" s="112">
        <v>813.59294412060922</v>
      </c>
    </row>
    <row r="20" spans="1:6" x14ac:dyDescent="0.2">
      <c r="A20" s="111">
        <v>7</v>
      </c>
      <c r="B20" s="111" t="s">
        <v>139</v>
      </c>
      <c r="C20" s="111" t="s">
        <v>142</v>
      </c>
      <c r="D20" s="112">
        <v>1868.617816705832</v>
      </c>
    </row>
    <row r="21" spans="1:6" x14ac:dyDescent="0.2">
      <c r="A21" s="111">
        <v>8</v>
      </c>
      <c r="B21" s="111" t="s">
        <v>139</v>
      </c>
      <c r="C21" s="111" t="s">
        <v>140</v>
      </c>
      <c r="D21" s="112">
        <v>428.09228797265541</v>
      </c>
    </row>
    <row r="22" spans="1:6" x14ac:dyDescent="0.2">
      <c r="A22" s="111">
        <v>9</v>
      </c>
      <c r="B22" s="111" t="s">
        <v>11</v>
      </c>
      <c r="C22" s="111" t="s">
        <v>141</v>
      </c>
      <c r="D22" s="112">
        <v>856.44093142490919</v>
      </c>
    </row>
    <row r="23" spans="1:6" x14ac:dyDescent="0.2">
      <c r="A23" s="111">
        <v>10</v>
      </c>
      <c r="B23" s="111" t="s">
        <v>12</v>
      </c>
      <c r="C23" s="111" t="s">
        <v>142</v>
      </c>
      <c r="D23" s="112">
        <v>1107.9744865260782</v>
      </c>
    </row>
    <row r="24" spans="1:6" x14ac:dyDescent="0.2">
      <c r="A24" s="111">
        <v>11</v>
      </c>
      <c r="B24" s="111" t="s">
        <v>11</v>
      </c>
      <c r="C24" s="111" t="s">
        <v>141</v>
      </c>
      <c r="D24" s="112">
        <v>726.73726615192118</v>
      </c>
    </row>
    <row r="25" spans="1:6" x14ac:dyDescent="0.2">
      <c r="A25" s="111">
        <v>12</v>
      </c>
      <c r="B25" s="111" t="s">
        <v>59</v>
      </c>
      <c r="C25" s="111" t="s">
        <v>142</v>
      </c>
      <c r="D25" s="112">
        <v>1935.4533524582657</v>
      </c>
    </row>
    <row r="26" spans="1:6" x14ac:dyDescent="0.2">
      <c r="A26" s="111">
        <v>13</v>
      </c>
      <c r="B26" s="111" t="s">
        <v>11</v>
      </c>
      <c r="C26" s="111" t="s">
        <v>141</v>
      </c>
      <c r="D26" s="112">
        <v>768.48658711508529</v>
      </c>
    </row>
    <row r="27" spans="1:6" x14ac:dyDescent="0.2">
      <c r="A27" s="111">
        <v>14</v>
      </c>
      <c r="B27" s="111" t="s">
        <v>59</v>
      </c>
      <c r="C27" s="111" t="s">
        <v>140</v>
      </c>
      <c r="D27" s="112">
        <v>308.09045686208685</v>
      </c>
    </row>
    <row r="28" spans="1:6" x14ac:dyDescent="0.2">
      <c r="A28" s="111">
        <v>15</v>
      </c>
      <c r="B28" s="111" t="s">
        <v>59</v>
      </c>
      <c r="C28" s="111" t="s">
        <v>141</v>
      </c>
      <c r="D28" s="112">
        <v>987.76207770012513</v>
      </c>
    </row>
    <row r="29" spans="1:6" x14ac:dyDescent="0.2">
      <c r="A29" s="111">
        <v>16</v>
      </c>
      <c r="B29" s="111" t="s">
        <v>59</v>
      </c>
      <c r="C29" s="111" t="s">
        <v>142</v>
      </c>
      <c r="D29" s="112">
        <v>1013.1839960936308</v>
      </c>
    </row>
    <row r="30" spans="1:6" x14ac:dyDescent="0.2">
      <c r="A30" s="111">
        <v>17</v>
      </c>
      <c r="B30" s="111" t="s">
        <v>12</v>
      </c>
      <c r="C30" s="111" t="s">
        <v>141</v>
      </c>
      <c r="D30" s="112">
        <v>638.95077364421525</v>
      </c>
    </row>
    <row r="31" spans="1:6" x14ac:dyDescent="0.2">
      <c r="A31" s="111">
        <v>18</v>
      </c>
      <c r="B31" s="111" t="s">
        <v>59</v>
      </c>
      <c r="C31" s="111" t="s">
        <v>140</v>
      </c>
      <c r="D31" s="112">
        <v>304.39161351359598</v>
      </c>
    </row>
    <row r="32" spans="1:6" x14ac:dyDescent="0.2">
      <c r="A32" s="111">
        <v>19</v>
      </c>
      <c r="B32" s="111" t="s">
        <v>11</v>
      </c>
      <c r="C32" s="111" t="s">
        <v>142</v>
      </c>
      <c r="D32" s="112">
        <v>1009.1860713522751</v>
      </c>
    </row>
    <row r="33" spans="1:4" x14ac:dyDescent="0.2">
      <c r="A33" s="111">
        <v>20</v>
      </c>
      <c r="B33" s="111" t="s">
        <v>11</v>
      </c>
      <c r="C33" s="111" t="s">
        <v>142</v>
      </c>
      <c r="D33" s="112">
        <v>1104.3122653889584</v>
      </c>
    </row>
    <row r="34" spans="1:4" x14ac:dyDescent="0.2">
      <c r="A34" s="111">
        <v>21</v>
      </c>
      <c r="B34" s="111" t="s">
        <v>139</v>
      </c>
      <c r="C34" s="111" t="s">
        <v>142</v>
      </c>
      <c r="D34" s="112">
        <v>1756.5233314004945</v>
      </c>
    </row>
    <row r="35" spans="1:4" x14ac:dyDescent="0.2">
      <c r="A35" s="111">
        <v>22</v>
      </c>
      <c r="B35" s="111" t="s">
        <v>139</v>
      </c>
      <c r="C35" s="111" t="s">
        <v>142</v>
      </c>
      <c r="D35" s="112">
        <v>1926.4198736533708</v>
      </c>
    </row>
    <row r="36" spans="1:4" x14ac:dyDescent="0.2">
      <c r="A36" s="111">
        <v>23</v>
      </c>
      <c r="B36" s="111" t="s">
        <v>11</v>
      </c>
      <c r="C36" s="111" t="s">
        <v>142</v>
      </c>
      <c r="D36" s="112">
        <v>1720.5114902188177</v>
      </c>
    </row>
    <row r="37" spans="1:4" x14ac:dyDescent="0.2">
      <c r="A37" s="111">
        <v>24</v>
      </c>
      <c r="B37" s="111" t="s">
        <v>11</v>
      </c>
      <c r="C37" s="111" t="s">
        <v>140</v>
      </c>
      <c r="D37" s="112">
        <v>473.59538560136724</v>
      </c>
    </row>
    <row r="38" spans="1:4" x14ac:dyDescent="0.2">
      <c r="A38" s="111">
        <v>25</v>
      </c>
      <c r="B38" s="111" t="s">
        <v>139</v>
      </c>
      <c r="C38" s="111" t="s">
        <v>141</v>
      </c>
      <c r="D38" s="112">
        <v>980.83437604907374</v>
      </c>
    </row>
    <row r="39" spans="1:4" x14ac:dyDescent="0.2">
      <c r="A39" s="111">
        <v>26</v>
      </c>
      <c r="B39" s="111" t="s">
        <v>139</v>
      </c>
      <c r="C39" s="111" t="s">
        <v>142</v>
      </c>
      <c r="D39" s="112">
        <v>1877.4987029633473</v>
      </c>
    </row>
    <row r="40" spans="1:4" x14ac:dyDescent="0.2">
      <c r="A40" s="111">
        <v>27</v>
      </c>
      <c r="B40" s="111" t="s">
        <v>139</v>
      </c>
      <c r="C40" s="111" t="s">
        <v>141</v>
      </c>
      <c r="D40" s="112">
        <v>651.55491805780207</v>
      </c>
    </row>
    <row r="41" spans="1:4" x14ac:dyDescent="0.2">
      <c r="A41" s="111">
        <v>28</v>
      </c>
      <c r="B41" s="111" t="s">
        <v>59</v>
      </c>
      <c r="C41" s="111" t="s">
        <v>142</v>
      </c>
      <c r="D41" s="112">
        <v>1936.5825373088778</v>
      </c>
    </row>
    <row r="42" spans="1:4" x14ac:dyDescent="0.2">
      <c r="A42" s="111">
        <v>29</v>
      </c>
      <c r="B42" s="111" t="s">
        <v>59</v>
      </c>
      <c r="C42" s="111" t="s">
        <v>140</v>
      </c>
      <c r="D42" s="112">
        <v>340.56520279549545</v>
      </c>
    </row>
    <row r="43" spans="1:4" x14ac:dyDescent="0.2">
      <c r="A43" s="111">
        <v>30</v>
      </c>
      <c r="B43" s="111" t="s">
        <v>139</v>
      </c>
      <c r="C43" s="111" t="s">
        <v>141</v>
      </c>
      <c r="D43" s="112">
        <v>551.98828089236122</v>
      </c>
    </row>
    <row r="44" spans="1:4" x14ac:dyDescent="0.2">
      <c r="A44" s="111">
        <v>31</v>
      </c>
      <c r="B44" s="111" t="s">
        <v>59</v>
      </c>
      <c r="C44" s="111" t="s">
        <v>140</v>
      </c>
      <c r="D44" s="112">
        <v>219.28159428693502</v>
      </c>
    </row>
    <row r="45" spans="1:4" x14ac:dyDescent="0.2">
      <c r="A45" s="111">
        <v>32</v>
      </c>
      <c r="B45" s="111" t="s">
        <v>139</v>
      </c>
      <c r="C45" s="111" t="s">
        <v>140</v>
      </c>
      <c r="D45" s="112">
        <v>484.09680471205786</v>
      </c>
    </row>
    <row r="46" spans="1:4" x14ac:dyDescent="0.2">
      <c r="A46" s="111">
        <v>33</v>
      </c>
      <c r="B46" s="111" t="s">
        <v>12</v>
      </c>
      <c r="C46" s="111" t="s">
        <v>140</v>
      </c>
      <c r="D46" s="112">
        <v>317.11783196508679</v>
      </c>
    </row>
    <row r="47" spans="1:4" x14ac:dyDescent="0.2">
      <c r="A47" s="111">
        <v>34</v>
      </c>
      <c r="B47" s="111" t="s">
        <v>12</v>
      </c>
      <c r="C47" s="111" t="s">
        <v>141</v>
      </c>
      <c r="D47" s="112">
        <v>857.75322733237704</v>
      </c>
    </row>
    <row r="48" spans="1:4" x14ac:dyDescent="0.2">
      <c r="A48" s="111">
        <v>35</v>
      </c>
      <c r="B48" s="111" t="s">
        <v>59</v>
      </c>
      <c r="C48" s="111" t="s">
        <v>142</v>
      </c>
      <c r="D48" s="112">
        <v>1225.4097109897152</v>
      </c>
    </row>
    <row r="49" spans="1:4" x14ac:dyDescent="0.2">
      <c r="A49" s="111">
        <v>36</v>
      </c>
      <c r="B49" s="111" t="s">
        <v>12</v>
      </c>
      <c r="C49" s="111" t="s">
        <v>142</v>
      </c>
      <c r="D49" s="112">
        <v>1292.245246742149</v>
      </c>
    </row>
    <row r="50" spans="1:4" x14ac:dyDescent="0.2">
      <c r="A50" s="111">
        <v>37</v>
      </c>
      <c r="B50" s="111" t="s">
        <v>59</v>
      </c>
      <c r="C50" s="111" t="s">
        <v>142</v>
      </c>
      <c r="D50" s="112">
        <v>1797.0213934751428</v>
      </c>
    </row>
    <row r="51" spans="1:4" x14ac:dyDescent="0.2">
      <c r="A51" s="111">
        <v>38</v>
      </c>
      <c r="B51" s="111" t="s">
        <v>139</v>
      </c>
      <c r="C51" s="111" t="s">
        <v>142</v>
      </c>
      <c r="D51" s="112">
        <v>1150.7003997924742</v>
      </c>
    </row>
    <row r="52" spans="1:4" x14ac:dyDescent="0.2">
      <c r="A52" s="111">
        <v>39</v>
      </c>
      <c r="B52" s="111" t="s">
        <v>139</v>
      </c>
      <c r="C52" s="111" t="s">
        <v>141</v>
      </c>
      <c r="D52" s="112">
        <v>934.61409344767605</v>
      </c>
    </row>
    <row r="53" spans="1:4" x14ac:dyDescent="0.2">
      <c r="A53" s="111">
        <v>40</v>
      </c>
      <c r="B53" s="111" t="s">
        <v>59</v>
      </c>
      <c r="C53" s="111" t="s">
        <v>142</v>
      </c>
      <c r="D53" s="112">
        <v>1033.8450270088808</v>
      </c>
    </row>
    <row r="54" spans="1:4" x14ac:dyDescent="0.2">
      <c r="A54" s="111">
        <v>41</v>
      </c>
      <c r="B54" s="111" t="s">
        <v>59</v>
      </c>
      <c r="C54" s="111" t="s">
        <v>140</v>
      </c>
      <c r="D54" s="112">
        <v>494.77217932676172</v>
      </c>
    </row>
    <row r="55" spans="1:4" x14ac:dyDescent="0.2">
      <c r="A55" s="111">
        <v>42</v>
      </c>
      <c r="B55" s="111" t="s">
        <v>59</v>
      </c>
      <c r="C55" s="111" t="s">
        <v>142</v>
      </c>
      <c r="D55" s="112">
        <v>1406.7201757866146</v>
      </c>
    </row>
    <row r="56" spans="1:4" x14ac:dyDescent="0.2">
      <c r="A56" s="111">
        <v>43</v>
      </c>
      <c r="B56" s="111" t="s">
        <v>12</v>
      </c>
      <c r="C56" s="111" t="s">
        <v>141</v>
      </c>
      <c r="D56" s="112">
        <v>925.50431836909092</v>
      </c>
    </row>
    <row r="57" spans="1:4" x14ac:dyDescent="0.2">
      <c r="A57" s="111">
        <v>44</v>
      </c>
      <c r="B57" s="111" t="s">
        <v>11</v>
      </c>
      <c r="C57" s="111" t="s">
        <v>140</v>
      </c>
      <c r="D57" s="112">
        <v>304.53810235908077</v>
      </c>
    </row>
    <row r="58" spans="1:4" x14ac:dyDescent="0.2">
      <c r="A58" s="111">
        <v>45</v>
      </c>
      <c r="B58" s="111" t="s">
        <v>139</v>
      </c>
      <c r="C58" s="111" t="s">
        <v>142</v>
      </c>
      <c r="D58" s="112">
        <v>1156.3158055360577</v>
      </c>
    </row>
    <row r="59" spans="1:4" x14ac:dyDescent="0.2">
      <c r="A59" s="111">
        <v>46</v>
      </c>
      <c r="B59" s="111" t="s">
        <v>12</v>
      </c>
      <c r="C59" s="111" t="s">
        <v>142</v>
      </c>
      <c r="D59" s="112">
        <v>1997.6805932798243</v>
      </c>
    </row>
    <row r="60" spans="1:4" x14ac:dyDescent="0.2">
      <c r="A60" s="111">
        <v>47</v>
      </c>
      <c r="B60" s="111" t="s">
        <v>12</v>
      </c>
      <c r="C60" s="111" t="s">
        <v>140</v>
      </c>
      <c r="D60" s="112">
        <v>378.38679158909878</v>
      </c>
    </row>
    <row r="61" spans="1:4" x14ac:dyDescent="0.2">
      <c r="A61" s="111">
        <v>48</v>
      </c>
      <c r="B61" s="111" t="s">
        <v>59</v>
      </c>
      <c r="C61" s="111" t="s">
        <v>142</v>
      </c>
      <c r="D61" s="112">
        <v>1618.579668568987</v>
      </c>
    </row>
    <row r="62" spans="1:4" x14ac:dyDescent="0.2">
      <c r="A62" s="111">
        <v>49</v>
      </c>
      <c r="B62" s="111" t="s">
        <v>139</v>
      </c>
      <c r="C62" s="111" t="s">
        <v>142</v>
      </c>
      <c r="D62" s="112">
        <v>1574.4804223761712</v>
      </c>
    </row>
    <row r="63" spans="1:4" x14ac:dyDescent="0.2">
      <c r="A63" s="111">
        <v>50</v>
      </c>
      <c r="B63" s="111" t="s">
        <v>11</v>
      </c>
      <c r="C63" s="111" t="s">
        <v>141</v>
      </c>
      <c r="D63" s="112">
        <v>926.84713278603476</v>
      </c>
    </row>
    <row r="64" spans="1:4" x14ac:dyDescent="0.2">
      <c r="A64" s="111">
        <v>51</v>
      </c>
      <c r="B64" s="111" t="s">
        <v>11</v>
      </c>
      <c r="C64" s="111" t="s">
        <v>142</v>
      </c>
      <c r="D64" s="112">
        <v>1990.7834101382489</v>
      </c>
    </row>
    <row r="65" spans="1:4" x14ac:dyDescent="0.2">
      <c r="A65" s="111">
        <v>52</v>
      </c>
      <c r="B65" s="111" t="s">
        <v>12</v>
      </c>
      <c r="C65" s="111" t="s">
        <v>142</v>
      </c>
      <c r="D65" s="112">
        <v>1170.8120975371562</v>
      </c>
    </row>
    <row r="66" spans="1:4" x14ac:dyDescent="0.2">
      <c r="A66" s="111">
        <v>53</v>
      </c>
      <c r="B66" s="111" t="s">
        <v>59</v>
      </c>
      <c r="C66" s="111" t="s">
        <v>141</v>
      </c>
      <c r="D66" s="112">
        <v>835.47471541489915</v>
      </c>
    </row>
    <row r="67" spans="1:4" x14ac:dyDescent="0.2">
      <c r="A67" s="111">
        <v>54</v>
      </c>
      <c r="B67" s="111" t="s">
        <v>12</v>
      </c>
      <c r="C67" s="111" t="s">
        <v>140</v>
      </c>
      <c r="D67" s="112">
        <v>203.42417676320687</v>
      </c>
    </row>
    <row r="68" spans="1:4" x14ac:dyDescent="0.2">
      <c r="A68" s="111">
        <v>55</v>
      </c>
      <c r="B68" s="111" t="s">
        <v>12</v>
      </c>
      <c r="C68" s="111" t="s">
        <v>141</v>
      </c>
      <c r="D68" s="112">
        <v>617.49626148258915</v>
      </c>
    </row>
    <row r="69" spans="1:4" x14ac:dyDescent="0.2">
      <c r="A69" s="111">
        <v>56</v>
      </c>
      <c r="B69" s="111" t="s">
        <v>11</v>
      </c>
      <c r="C69" s="111" t="s">
        <v>142</v>
      </c>
      <c r="D69" s="112">
        <v>1001.5564439832758</v>
      </c>
    </row>
    <row r="70" spans="1:4" x14ac:dyDescent="0.2">
      <c r="A70" s="111">
        <v>57</v>
      </c>
      <c r="B70" s="111" t="s">
        <v>59</v>
      </c>
      <c r="C70" s="111" t="s">
        <v>141</v>
      </c>
      <c r="D70" s="112">
        <v>760.09399700918607</v>
      </c>
    </row>
    <row r="71" spans="1:4" x14ac:dyDescent="0.2">
      <c r="A71" s="111">
        <v>58</v>
      </c>
      <c r="B71" s="111" t="s">
        <v>59</v>
      </c>
      <c r="C71" s="111" t="s">
        <v>141</v>
      </c>
      <c r="D71" s="112">
        <v>578.90560625019077</v>
      </c>
    </row>
    <row r="72" spans="1:4" x14ac:dyDescent="0.2">
      <c r="A72" s="111">
        <v>59</v>
      </c>
      <c r="B72" s="111" t="s">
        <v>12</v>
      </c>
      <c r="C72" s="111" t="s">
        <v>140</v>
      </c>
      <c r="D72" s="112">
        <v>270.23224585711233</v>
      </c>
    </row>
    <row r="73" spans="1:4" x14ac:dyDescent="0.2">
      <c r="A73" s="111">
        <v>60</v>
      </c>
      <c r="B73" s="111" t="s">
        <v>59</v>
      </c>
      <c r="C73" s="111" t="s">
        <v>140</v>
      </c>
      <c r="D73" s="112">
        <v>448.95779290139467</v>
      </c>
    </row>
    <row r="74" spans="1:4" x14ac:dyDescent="0.2">
      <c r="A74" s="111">
        <v>61</v>
      </c>
      <c r="B74" s="111" t="s">
        <v>59</v>
      </c>
      <c r="C74" s="111" t="s">
        <v>141</v>
      </c>
      <c r="D74" s="112">
        <v>994.8118533890804</v>
      </c>
    </row>
    <row r="75" spans="1:4" x14ac:dyDescent="0.2">
      <c r="A75" s="111">
        <v>62</v>
      </c>
      <c r="B75" s="111" t="s">
        <v>59</v>
      </c>
      <c r="C75" s="111" t="s">
        <v>142</v>
      </c>
      <c r="D75" s="112">
        <v>1923.4290597247229</v>
      </c>
    </row>
    <row r="76" spans="1:4" x14ac:dyDescent="0.2">
      <c r="A76" s="111">
        <v>63</v>
      </c>
      <c r="B76" s="111" t="s">
        <v>139</v>
      </c>
      <c r="C76" s="111" t="s">
        <v>142</v>
      </c>
      <c r="D76" s="112">
        <v>1834.9559007538073</v>
      </c>
    </row>
    <row r="77" spans="1:4" x14ac:dyDescent="0.2">
      <c r="A77" s="111">
        <v>64</v>
      </c>
      <c r="B77" s="111" t="s">
        <v>11</v>
      </c>
      <c r="C77" s="111" t="s">
        <v>140</v>
      </c>
      <c r="D77" s="112">
        <v>410.60518204290906</v>
      </c>
    </row>
    <row r="78" spans="1:4" x14ac:dyDescent="0.2">
      <c r="A78" s="111">
        <v>65</v>
      </c>
      <c r="B78" s="111" t="s">
        <v>12</v>
      </c>
      <c r="C78" s="111" t="s">
        <v>140</v>
      </c>
      <c r="D78" s="112">
        <v>276.55873287148654</v>
      </c>
    </row>
    <row r="79" spans="1:4" x14ac:dyDescent="0.2">
      <c r="A79" s="111">
        <v>66</v>
      </c>
      <c r="B79" s="111" t="s">
        <v>11</v>
      </c>
      <c r="C79" s="111" t="s">
        <v>142</v>
      </c>
      <c r="D79" s="112">
        <v>1810.7852412488173</v>
      </c>
    </row>
    <row r="80" spans="1:4" x14ac:dyDescent="0.2">
      <c r="A80" s="111">
        <v>67</v>
      </c>
      <c r="B80" s="111" t="s">
        <v>59</v>
      </c>
      <c r="C80" s="111" t="s">
        <v>141</v>
      </c>
      <c r="D80" s="112">
        <v>543.90087588122196</v>
      </c>
    </row>
    <row r="81" spans="1:4" x14ac:dyDescent="0.2">
      <c r="A81" s="111">
        <v>68</v>
      </c>
      <c r="B81" s="111" t="s">
        <v>12</v>
      </c>
      <c r="C81" s="111" t="s">
        <v>141</v>
      </c>
      <c r="D81" s="112">
        <v>514.75569933164468</v>
      </c>
    </row>
    <row r="82" spans="1:4" x14ac:dyDescent="0.2">
      <c r="A82" s="111">
        <v>69</v>
      </c>
      <c r="B82" s="111" t="s">
        <v>59</v>
      </c>
      <c r="C82" s="111" t="s">
        <v>142</v>
      </c>
      <c r="D82" s="112">
        <v>1026.9173253578294</v>
      </c>
    </row>
    <row r="83" spans="1:4" x14ac:dyDescent="0.2">
      <c r="A83" s="111">
        <v>70</v>
      </c>
      <c r="B83" s="111" t="s">
        <v>59</v>
      </c>
      <c r="C83" s="111" t="s">
        <v>140</v>
      </c>
      <c r="D83" s="112">
        <v>242.82967619861446</v>
      </c>
    </row>
    <row r="84" spans="1:4" x14ac:dyDescent="0.2">
      <c r="A84" s="111">
        <v>71</v>
      </c>
      <c r="B84" s="111" t="s">
        <v>12</v>
      </c>
      <c r="C84" s="111" t="s">
        <v>140</v>
      </c>
      <c r="D84" s="112">
        <v>251.0788293099765</v>
      </c>
    </row>
    <row r="85" spans="1:4" x14ac:dyDescent="0.2">
      <c r="A85" s="111">
        <v>72</v>
      </c>
      <c r="B85" s="111" t="s">
        <v>11</v>
      </c>
      <c r="C85" s="111" t="s">
        <v>141</v>
      </c>
      <c r="D85" s="112">
        <v>972.10608233893856</v>
      </c>
    </row>
    <row r="86" spans="1:4" x14ac:dyDescent="0.2">
      <c r="A86" s="111">
        <v>73</v>
      </c>
      <c r="B86" s="111" t="s">
        <v>59</v>
      </c>
      <c r="C86" s="111" t="s">
        <v>141</v>
      </c>
      <c r="D86" s="112">
        <v>567.30857264931183</v>
      </c>
    </row>
    <row r="87" spans="1:4" x14ac:dyDescent="0.2">
      <c r="A87" s="111">
        <v>74</v>
      </c>
      <c r="B87" s="111" t="s">
        <v>139</v>
      </c>
      <c r="C87" s="111" t="s">
        <v>140</v>
      </c>
      <c r="D87" s="112">
        <v>356.75222022156436</v>
      </c>
    </row>
    <row r="88" spans="1:4" x14ac:dyDescent="0.2">
      <c r="A88" s="111">
        <v>75</v>
      </c>
      <c r="B88" s="111" t="s">
        <v>59</v>
      </c>
      <c r="C88" s="111" t="s">
        <v>140</v>
      </c>
      <c r="D88" s="112">
        <v>243.626209295938</v>
      </c>
    </row>
    <row r="89" spans="1:4" x14ac:dyDescent="0.2">
      <c r="A89" s="111">
        <v>76</v>
      </c>
      <c r="B89" s="111" t="s">
        <v>12</v>
      </c>
      <c r="C89" s="111" t="s">
        <v>140</v>
      </c>
      <c r="D89" s="112">
        <v>435.8836634418775</v>
      </c>
    </row>
    <row r="90" spans="1:4" x14ac:dyDescent="0.2">
      <c r="A90" s="111">
        <v>77</v>
      </c>
      <c r="B90" s="111" t="s">
        <v>59</v>
      </c>
      <c r="C90" s="111" t="s">
        <v>141</v>
      </c>
      <c r="D90" s="112">
        <v>899.24314096499529</v>
      </c>
    </row>
    <row r="91" spans="1:4" x14ac:dyDescent="0.2">
      <c r="A91" s="111">
        <v>78</v>
      </c>
      <c r="B91" s="111" t="s">
        <v>59</v>
      </c>
      <c r="C91" s="111" t="s">
        <v>142</v>
      </c>
      <c r="D91" s="112">
        <v>1622.8827784051027</v>
      </c>
    </row>
    <row r="92" spans="1:4" x14ac:dyDescent="0.2">
      <c r="A92" s="111">
        <v>79</v>
      </c>
      <c r="B92" s="111" t="s">
        <v>12</v>
      </c>
      <c r="C92" s="111" t="s">
        <v>140</v>
      </c>
      <c r="D92" s="112">
        <v>256.92007202368234</v>
      </c>
    </row>
    <row r="93" spans="1:4" x14ac:dyDescent="0.2">
      <c r="A93" s="111">
        <v>80</v>
      </c>
      <c r="B93" s="111" t="s">
        <v>139</v>
      </c>
      <c r="C93" s="111" t="s">
        <v>141</v>
      </c>
      <c r="D93" s="112">
        <v>742.85103915524769</v>
      </c>
    </row>
    <row r="94" spans="1:4" x14ac:dyDescent="0.2">
      <c r="A94" s="111">
        <v>81</v>
      </c>
      <c r="B94" s="111" t="s">
        <v>59</v>
      </c>
      <c r="C94" s="111" t="s">
        <v>142</v>
      </c>
      <c r="D94" s="112">
        <v>1576.036866359447</v>
      </c>
    </row>
    <row r="95" spans="1:4" x14ac:dyDescent="0.2">
      <c r="A95" s="111">
        <v>82</v>
      </c>
      <c r="B95" s="111" t="s">
        <v>12</v>
      </c>
      <c r="C95" s="111" t="s">
        <v>141</v>
      </c>
      <c r="D95" s="112">
        <v>867.48863185522021</v>
      </c>
    </row>
    <row r="96" spans="1:4" x14ac:dyDescent="0.2">
      <c r="A96" s="111">
        <v>83</v>
      </c>
      <c r="B96" s="111" t="s">
        <v>59</v>
      </c>
      <c r="C96" s="111" t="s">
        <v>140</v>
      </c>
      <c r="D96" s="112">
        <v>480.91982787560659</v>
      </c>
    </row>
    <row r="97" spans="1:4" x14ac:dyDescent="0.2">
      <c r="A97" s="111">
        <v>84</v>
      </c>
      <c r="B97" s="111" t="s">
        <v>11</v>
      </c>
      <c r="C97" s="111" t="s">
        <v>142</v>
      </c>
      <c r="D97" s="112">
        <v>1571.1233863338116</v>
      </c>
    </row>
    <row r="98" spans="1:4" x14ac:dyDescent="0.2">
      <c r="A98" s="111">
        <v>85</v>
      </c>
      <c r="B98" s="111" t="s">
        <v>11</v>
      </c>
      <c r="C98" s="111" t="s">
        <v>140</v>
      </c>
      <c r="D98" s="112">
        <v>356.02893154698324</v>
      </c>
    </row>
    <row r="99" spans="1:4" x14ac:dyDescent="0.2">
      <c r="A99" s="111">
        <v>86</v>
      </c>
      <c r="B99" s="111" t="s">
        <v>12</v>
      </c>
      <c r="C99" s="111" t="s">
        <v>141</v>
      </c>
      <c r="D99" s="112">
        <v>756.35547959837641</v>
      </c>
    </row>
    <row r="100" spans="1:4" x14ac:dyDescent="0.2">
      <c r="A100" s="111">
        <v>87</v>
      </c>
      <c r="B100" s="111" t="s">
        <v>11</v>
      </c>
      <c r="C100" s="111" t="s">
        <v>141</v>
      </c>
      <c r="D100" s="112">
        <v>863.73485518967254</v>
      </c>
    </row>
    <row r="101" spans="1:4" x14ac:dyDescent="0.2">
      <c r="A101" s="111">
        <v>88</v>
      </c>
      <c r="B101" s="111" t="s">
        <v>139</v>
      </c>
      <c r="C101" s="111" t="s">
        <v>142</v>
      </c>
      <c r="D101" s="112">
        <v>1289.2544328135014</v>
      </c>
    </row>
    <row r="102" spans="1:4" x14ac:dyDescent="0.2">
      <c r="A102" s="111">
        <v>89</v>
      </c>
      <c r="B102" s="111" t="s">
        <v>12</v>
      </c>
      <c r="C102" s="111" t="s">
        <v>140</v>
      </c>
      <c r="D102" s="112">
        <v>414.1117587817011</v>
      </c>
    </row>
    <row r="103" spans="1:4" x14ac:dyDescent="0.2">
      <c r="A103" s="111">
        <v>90</v>
      </c>
      <c r="B103" s="111" t="s">
        <v>11</v>
      </c>
      <c r="C103" s="111" t="s">
        <v>140</v>
      </c>
      <c r="D103" s="112">
        <v>365.63310647907952</v>
      </c>
    </row>
    <row r="104" spans="1:4" x14ac:dyDescent="0.2">
      <c r="A104" s="111">
        <v>91</v>
      </c>
      <c r="B104" s="111" t="s">
        <v>12</v>
      </c>
      <c r="C104" s="111" t="s">
        <v>141</v>
      </c>
      <c r="D104" s="112">
        <v>782.78450880459002</v>
      </c>
    </row>
    <row r="105" spans="1:4" x14ac:dyDescent="0.2">
      <c r="A105" s="111">
        <v>92</v>
      </c>
      <c r="B105" s="111" t="s">
        <v>12</v>
      </c>
      <c r="C105" s="111" t="s">
        <v>141</v>
      </c>
      <c r="D105" s="112">
        <v>862.4378185369427</v>
      </c>
    </row>
    <row r="106" spans="1:4" x14ac:dyDescent="0.2">
      <c r="A106" s="111">
        <v>93</v>
      </c>
      <c r="B106" s="111" t="s">
        <v>139</v>
      </c>
      <c r="C106" s="111" t="s">
        <v>140</v>
      </c>
      <c r="D106" s="112">
        <v>355.70848719748528</v>
      </c>
    </row>
    <row r="107" spans="1:4" x14ac:dyDescent="0.2">
      <c r="A107" s="111">
        <v>94</v>
      </c>
      <c r="B107" s="111" t="s">
        <v>59</v>
      </c>
      <c r="C107" s="111" t="s">
        <v>142</v>
      </c>
      <c r="D107" s="112">
        <v>1723.4412671285136</v>
      </c>
    </row>
    <row r="108" spans="1:4" x14ac:dyDescent="0.2">
      <c r="A108" s="111">
        <v>95</v>
      </c>
      <c r="B108" s="111" t="s">
        <v>11</v>
      </c>
      <c r="C108" s="111" t="s">
        <v>142</v>
      </c>
      <c r="D108" s="112">
        <v>1058.7481307412945</v>
      </c>
    </row>
    <row r="109" spans="1:4" x14ac:dyDescent="0.2">
      <c r="A109" s="111">
        <v>96</v>
      </c>
      <c r="B109" s="111" t="s">
        <v>11</v>
      </c>
      <c r="C109" s="111" t="s">
        <v>141</v>
      </c>
      <c r="D109" s="112">
        <v>682.18024231696529</v>
      </c>
    </row>
    <row r="110" spans="1:4" x14ac:dyDescent="0.2">
      <c r="A110" s="111">
        <v>97</v>
      </c>
      <c r="B110" s="111" t="s">
        <v>11</v>
      </c>
      <c r="C110" s="111" t="s">
        <v>141</v>
      </c>
      <c r="D110" s="112">
        <v>589.60234382152771</v>
      </c>
    </row>
    <row r="111" spans="1:4" x14ac:dyDescent="0.2">
      <c r="A111" s="111">
        <v>98</v>
      </c>
      <c r="B111" s="111" t="s">
        <v>139</v>
      </c>
      <c r="C111" s="111" t="s">
        <v>140</v>
      </c>
      <c r="D111" s="112">
        <v>335.73107089449752</v>
      </c>
    </row>
    <row r="112" spans="1:4" x14ac:dyDescent="0.2">
      <c r="A112" s="111">
        <v>99</v>
      </c>
      <c r="B112" s="111" t="s">
        <v>12</v>
      </c>
      <c r="C112" s="111" t="s">
        <v>142</v>
      </c>
      <c r="D112" s="112">
        <v>1427.8389843440045</v>
      </c>
    </row>
    <row r="113" spans="1:4" x14ac:dyDescent="0.2">
      <c r="A113" s="111">
        <v>100</v>
      </c>
      <c r="B113" s="111" t="s">
        <v>12</v>
      </c>
      <c r="C113" s="111" t="s">
        <v>142</v>
      </c>
      <c r="D113" s="112">
        <v>1829.6761986144597</v>
      </c>
    </row>
    <row r="114" spans="1:4" x14ac:dyDescent="0.2">
      <c r="A114" s="111">
        <v>101</v>
      </c>
      <c r="B114" s="111" t="s">
        <v>12</v>
      </c>
      <c r="C114" s="111" t="s">
        <v>140</v>
      </c>
      <c r="D114" s="112">
        <v>442.20099490340897</v>
      </c>
    </row>
    <row r="115" spans="1:4" x14ac:dyDescent="0.2">
      <c r="A115" s="111">
        <v>102</v>
      </c>
      <c r="B115" s="111" t="s">
        <v>11</v>
      </c>
      <c r="C115" s="111" t="s">
        <v>140</v>
      </c>
      <c r="D115" s="112">
        <v>441.26712851344337</v>
      </c>
    </row>
    <row r="116" spans="1:4" x14ac:dyDescent="0.2">
      <c r="A116" s="111">
        <v>103</v>
      </c>
      <c r="B116" s="111" t="s">
        <v>12</v>
      </c>
      <c r="C116" s="111" t="s">
        <v>142</v>
      </c>
      <c r="D116" s="112">
        <v>1694.2960905789362</v>
      </c>
    </row>
    <row r="117" spans="1:4" x14ac:dyDescent="0.2">
      <c r="A117" s="111">
        <v>104</v>
      </c>
      <c r="B117" s="111" t="s">
        <v>59</v>
      </c>
      <c r="C117" s="111" t="s">
        <v>140</v>
      </c>
      <c r="D117" s="112">
        <v>364.48866237372965</v>
      </c>
    </row>
    <row r="118" spans="1:4" x14ac:dyDescent="0.2">
      <c r="A118" s="111">
        <v>105</v>
      </c>
      <c r="B118" s="111" t="s">
        <v>12</v>
      </c>
      <c r="C118" s="111" t="s">
        <v>140</v>
      </c>
      <c r="D118" s="112">
        <v>456.08996856593524</v>
      </c>
    </row>
    <row r="119" spans="1:4" x14ac:dyDescent="0.2">
      <c r="A119" s="111">
        <v>106</v>
      </c>
      <c r="B119" s="111" t="s">
        <v>12</v>
      </c>
      <c r="C119" s="111" t="s">
        <v>142</v>
      </c>
      <c r="D119" s="112">
        <v>1598.7731559190647</v>
      </c>
    </row>
    <row r="120" spans="1:4" x14ac:dyDescent="0.2">
      <c r="A120" s="111">
        <v>107</v>
      </c>
      <c r="B120" s="111" t="s">
        <v>59</v>
      </c>
      <c r="C120" s="111" t="s">
        <v>140</v>
      </c>
      <c r="D120" s="112">
        <v>379.94323557237465</v>
      </c>
    </row>
    <row r="121" spans="1:4" x14ac:dyDescent="0.2">
      <c r="A121" s="111">
        <v>108</v>
      </c>
      <c r="B121" s="111" t="s">
        <v>139</v>
      </c>
      <c r="C121" s="111" t="s">
        <v>140</v>
      </c>
      <c r="D121" s="112">
        <v>214.97848445081942</v>
      </c>
    </row>
    <row r="122" spans="1:4" x14ac:dyDescent="0.2">
      <c r="A122" s="111">
        <v>109</v>
      </c>
      <c r="B122" s="111" t="s">
        <v>59</v>
      </c>
      <c r="C122" s="111" t="s">
        <v>141</v>
      </c>
      <c r="D122" s="112">
        <v>889.14151432844017</v>
      </c>
    </row>
    <row r="123" spans="1:4" x14ac:dyDescent="0.2">
      <c r="A123" s="111">
        <v>110</v>
      </c>
      <c r="B123" s="111" t="s">
        <v>139</v>
      </c>
      <c r="C123" s="111" t="s">
        <v>141</v>
      </c>
      <c r="D123" s="112">
        <v>809.62553788872947</v>
      </c>
    </row>
    <row r="124" spans="1:4" x14ac:dyDescent="0.2">
      <c r="A124" s="111">
        <v>111</v>
      </c>
      <c r="B124" s="111" t="s">
        <v>12</v>
      </c>
      <c r="C124" s="111" t="s">
        <v>142</v>
      </c>
      <c r="D124" s="112">
        <v>1764.7328104495377</v>
      </c>
    </row>
    <row r="125" spans="1:4" x14ac:dyDescent="0.2">
      <c r="A125" s="111">
        <v>112</v>
      </c>
      <c r="B125" s="111" t="s">
        <v>139</v>
      </c>
      <c r="C125" s="111" t="s">
        <v>140</v>
      </c>
      <c r="D125" s="112">
        <v>232.26416821802422</v>
      </c>
    </row>
    <row r="126" spans="1:4" x14ac:dyDescent="0.2">
      <c r="A126" s="111">
        <v>113</v>
      </c>
      <c r="B126" s="111" t="s">
        <v>12</v>
      </c>
      <c r="C126" s="111" t="s">
        <v>141</v>
      </c>
      <c r="D126" s="112">
        <v>687.39890743736078</v>
      </c>
    </row>
    <row r="127" spans="1:4" x14ac:dyDescent="0.2">
      <c r="A127" s="111">
        <v>114</v>
      </c>
      <c r="B127" s="111" t="s">
        <v>11</v>
      </c>
      <c r="C127" s="111" t="s">
        <v>141</v>
      </c>
      <c r="D127" s="112">
        <v>597.04886013367104</v>
      </c>
    </row>
    <row r="128" spans="1:4" x14ac:dyDescent="0.2">
      <c r="A128" s="111">
        <v>115</v>
      </c>
      <c r="B128" s="111" t="s">
        <v>139</v>
      </c>
      <c r="C128" s="111" t="s">
        <v>141</v>
      </c>
      <c r="D128" s="112">
        <v>607.02841273232218</v>
      </c>
    </row>
    <row r="129" spans="1:4" x14ac:dyDescent="0.2">
      <c r="A129" s="111">
        <v>116</v>
      </c>
      <c r="B129" s="111" t="s">
        <v>59</v>
      </c>
      <c r="C129" s="111" t="s">
        <v>141</v>
      </c>
      <c r="D129" s="112">
        <v>506.51570177312539</v>
      </c>
    </row>
    <row r="130" spans="1:4" x14ac:dyDescent="0.2">
      <c r="A130" s="111">
        <v>117</v>
      </c>
      <c r="B130" s="111" t="s">
        <v>11</v>
      </c>
      <c r="C130" s="111" t="s">
        <v>140</v>
      </c>
      <c r="D130" s="112">
        <v>436.49708548234503</v>
      </c>
    </row>
    <row r="131" spans="1:4" x14ac:dyDescent="0.2">
      <c r="A131" s="111">
        <v>118</v>
      </c>
      <c r="B131" s="111" t="s">
        <v>12</v>
      </c>
      <c r="C131" s="111" t="s">
        <v>141</v>
      </c>
      <c r="D131" s="112">
        <v>831.01901303140357</v>
      </c>
    </row>
    <row r="132" spans="1:4" x14ac:dyDescent="0.2">
      <c r="A132" s="111">
        <v>119</v>
      </c>
      <c r="B132" s="111" t="s">
        <v>12</v>
      </c>
      <c r="C132" s="111" t="s">
        <v>142</v>
      </c>
      <c r="D132" s="112">
        <v>1005.2491836298715</v>
      </c>
    </row>
    <row r="133" spans="1:4" x14ac:dyDescent="0.2">
      <c r="A133" s="111">
        <v>120</v>
      </c>
      <c r="B133" s="111" t="s">
        <v>12</v>
      </c>
      <c r="C133" s="111" t="s">
        <v>141</v>
      </c>
      <c r="D133" s="112">
        <v>604.87685781426433</v>
      </c>
    </row>
    <row r="134" spans="1:4" x14ac:dyDescent="0.2">
      <c r="A134" s="111">
        <v>121</v>
      </c>
      <c r="B134" s="111" t="s">
        <v>11</v>
      </c>
      <c r="C134" s="111" t="s">
        <v>142</v>
      </c>
      <c r="D134" s="112">
        <v>1438.9172032837917</v>
      </c>
    </row>
    <row r="135" spans="1:4" x14ac:dyDescent="0.2">
      <c r="A135" s="111">
        <v>122</v>
      </c>
      <c r="B135" s="111" t="s">
        <v>59</v>
      </c>
      <c r="C135" s="111" t="s">
        <v>140</v>
      </c>
      <c r="D135" s="112">
        <v>335.70360423596912</v>
      </c>
    </row>
    <row r="136" spans="1:4" x14ac:dyDescent="0.2">
      <c r="A136" s="111">
        <v>123</v>
      </c>
      <c r="B136" s="111" t="s">
        <v>139</v>
      </c>
      <c r="C136" s="111" t="s">
        <v>142</v>
      </c>
      <c r="D136" s="112">
        <v>1060.2435377056186</v>
      </c>
    </row>
    <row r="137" spans="1:4" x14ac:dyDescent="0.2">
      <c r="A137" s="111">
        <v>124</v>
      </c>
      <c r="B137" s="111" t="s">
        <v>11</v>
      </c>
      <c r="C137" s="111" t="s">
        <v>142</v>
      </c>
      <c r="D137" s="112">
        <v>1764.7633289590135</v>
      </c>
    </row>
    <row r="138" spans="1:4" x14ac:dyDescent="0.2">
      <c r="A138" s="111">
        <v>125</v>
      </c>
      <c r="B138" s="111" t="s">
        <v>139</v>
      </c>
      <c r="C138" s="111" t="s">
        <v>140</v>
      </c>
      <c r="D138" s="112">
        <v>212.03039643543809</v>
      </c>
    </row>
    <row r="139" spans="1:4" x14ac:dyDescent="0.2">
      <c r="A139" s="111">
        <v>126</v>
      </c>
      <c r="B139" s="111" t="s">
        <v>12</v>
      </c>
      <c r="C139" s="111" t="s">
        <v>141</v>
      </c>
      <c r="D139" s="112">
        <v>842.76863917966239</v>
      </c>
    </row>
    <row r="140" spans="1:4" x14ac:dyDescent="0.2">
      <c r="A140" s="111">
        <v>127</v>
      </c>
      <c r="B140" s="111" t="s">
        <v>11</v>
      </c>
      <c r="C140" s="111" t="s">
        <v>141</v>
      </c>
      <c r="D140" s="112">
        <v>796.07531968138676</v>
      </c>
    </row>
    <row r="141" spans="1:4" x14ac:dyDescent="0.2">
      <c r="A141" s="111">
        <v>128</v>
      </c>
      <c r="B141" s="111" t="s">
        <v>12</v>
      </c>
      <c r="C141" s="111" t="s">
        <v>141</v>
      </c>
      <c r="D141" s="112">
        <v>648.88454847865228</v>
      </c>
    </row>
    <row r="142" spans="1:4" x14ac:dyDescent="0.2">
      <c r="A142" s="111">
        <v>129</v>
      </c>
      <c r="B142" s="111" t="s">
        <v>59</v>
      </c>
      <c r="C142" s="111" t="s">
        <v>142</v>
      </c>
      <c r="D142" s="112">
        <v>1439.3139439069796</v>
      </c>
    </row>
    <row r="143" spans="1:4" x14ac:dyDescent="0.2">
      <c r="A143" s="111">
        <v>130</v>
      </c>
      <c r="B143" s="111" t="s">
        <v>59</v>
      </c>
      <c r="C143" s="111" t="s">
        <v>141</v>
      </c>
      <c r="D143" s="112">
        <v>561.37272255623031</v>
      </c>
    </row>
    <row r="144" spans="1:4" x14ac:dyDescent="0.2">
      <c r="A144" s="111">
        <v>131</v>
      </c>
      <c r="B144" s="111" t="s">
        <v>12</v>
      </c>
      <c r="C144" s="111" t="s">
        <v>141</v>
      </c>
      <c r="D144" s="112">
        <v>833.78093813898136</v>
      </c>
    </row>
    <row r="145" spans="1:4" x14ac:dyDescent="0.2">
      <c r="A145" s="111">
        <v>132</v>
      </c>
      <c r="B145" s="111" t="s">
        <v>59</v>
      </c>
      <c r="C145" s="111" t="s">
        <v>141</v>
      </c>
      <c r="D145" s="112">
        <v>969.10000915555281</v>
      </c>
    </row>
    <row r="146" spans="1:4" x14ac:dyDescent="0.2">
      <c r="A146" s="111">
        <v>133</v>
      </c>
      <c r="B146" s="111" t="s">
        <v>139</v>
      </c>
      <c r="C146" s="111" t="s">
        <v>140</v>
      </c>
      <c r="D146" s="112">
        <v>482.30231635486922</v>
      </c>
    </row>
    <row r="147" spans="1:4" x14ac:dyDescent="0.2">
      <c r="A147" s="111">
        <v>134</v>
      </c>
      <c r="B147" s="111" t="s">
        <v>139</v>
      </c>
      <c r="C147" s="111" t="s">
        <v>140</v>
      </c>
      <c r="D147" s="112">
        <v>360.30457472457044</v>
      </c>
    </row>
    <row r="148" spans="1:4" x14ac:dyDescent="0.2">
      <c r="A148" s="111">
        <v>135</v>
      </c>
      <c r="B148" s="111" t="s">
        <v>59</v>
      </c>
      <c r="C148" s="111" t="s">
        <v>141</v>
      </c>
      <c r="D148" s="112">
        <v>509.07925656910919</v>
      </c>
    </row>
    <row r="149" spans="1:4" x14ac:dyDescent="0.2">
      <c r="A149" s="111">
        <v>136</v>
      </c>
      <c r="B149" s="111" t="s">
        <v>139</v>
      </c>
      <c r="C149" s="111" t="s">
        <v>142</v>
      </c>
      <c r="D149" s="112">
        <v>1070.5893124179815</v>
      </c>
    </row>
    <row r="150" spans="1:4" x14ac:dyDescent="0.2">
      <c r="A150" s="111">
        <v>137</v>
      </c>
      <c r="B150" s="111" t="s">
        <v>12</v>
      </c>
      <c r="C150" s="111" t="s">
        <v>140</v>
      </c>
      <c r="D150" s="112">
        <v>350.20599993896298</v>
      </c>
    </row>
    <row r="151" spans="1:4" x14ac:dyDescent="0.2">
      <c r="A151" s="111">
        <v>138</v>
      </c>
      <c r="B151" s="111" t="s">
        <v>139</v>
      </c>
      <c r="C151" s="111" t="s">
        <v>141</v>
      </c>
      <c r="D151" s="112">
        <v>890.91158787804807</v>
      </c>
    </row>
    <row r="152" spans="1:4" x14ac:dyDescent="0.2">
      <c r="A152" s="111">
        <v>139</v>
      </c>
      <c r="B152" s="111" t="s">
        <v>11</v>
      </c>
      <c r="C152" s="111" t="s">
        <v>141</v>
      </c>
      <c r="D152" s="112">
        <v>971.28208258308655</v>
      </c>
    </row>
    <row r="153" spans="1:4" x14ac:dyDescent="0.2">
      <c r="A153" s="111">
        <v>140</v>
      </c>
      <c r="B153" s="111" t="s">
        <v>139</v>
      </c>
      <c r="C153" s="111" t="s">
        <v>140</v>
      </c>
      <c r="D153" s="112">
        <v>487.92382580034791</v>
      </c>
    </row>
    <row r="154" spans="1:4" x14ac:dyDescent="0.2">
      <c r="A154" s="111">
        <v>141</v>
      </c>
      <c r="B154" s="111" t="s">
        <v>139</v>
      </c>
      <c r="C154" s="111" t="s">
        <v>141</v>
      </c>
      <c r="D154" s="112">
        <v>609.01211584826194</v>
      </c>
    </row>
    <row r="155" spans="1:4" x14ac:dyDescent="0.2">
      <c r="A155" s="111">
        <v>142</v>
      </c>
      <c r="B155" s="111" t="s">
        <v>139</v>
      </c>
      <c r="C155" s="111" t="s">
        <v>140</v>
      </c>
      <c r="D155" s="112">
        <v>265.03189184240239</v>
      </c>
    </row>
    <row r="156" spans="1:4" x14ac:dyDescent="0.2">
      <c r="A156" s="111">
        <v>143</v>
      </c>
      <c r="B156" s="111" t="s">
        <v>139</v>
      </c>
      <c r="C156" s="111" t="s">
        <v>141</v>
      </c>
      <c r="D156" s="112">
        <v>640.00366222113712</v>
      </c>
    </row>
    <row r="157" spans="1:4" x14ac:dyDescent="0.2">
      <c r="A157" s="111">
        <v>144</v>
      </c>
      <c r="B157" s="111" t="s">
        <v>12</v>
      </c>
      <c r="C157" s="111" t="s">
        <v>141</v>
      </c>
      <c r="D157" s="112">
        <v>722.00689718314152</v>
      </c>
    </row>
    <row r="158" spans="1:4" x14ac:dyDescent="0.2">
      <c r="A158" s="111">
        <v>145</v>
      </c>
      <c r="B158" s="111" t="s">
        <v>59</v>
      </c>
      <c r="C158" s="111" t="s">
        <v>140</v>
      </c>
      <c r="D158" s="112">
        <v>475.33494064149909</v>
      </c>
    </row>
    <row r="159" spans="1:4" x14ac:dyDescent="0.2">
      <c r="A159" s="111">
        <v>146</v>
      </c>
      <c r="B159" s="111" t="s">
        <v>11</v>
      </c>
      <c r="C159" s="111" t="s">
        <v>141</v>
      </c>
      <c r="D159" s="112">
        <v>678.45698416089363</v>
      </c>
    </row>
    <row r="160" spans="1:4" x14ac:dyDescent="0.2">
      <c r="A160" s="111">
        <v>147</v>
      </c>
      <c r="B160" s="111" t="s">
        <v>11</v>
      </c>
      <c r="C160" s="111" t="s">
        <v>140</v>
      </c>
      <c r="D160" s="112">
        <v>432.4777977843562</v>
      </c>
    </row>
    <row r="161" spans="1:4" x14ac:dyDescent="0.2">
      <c r="A161" s="111">
        <v>148</v>
      </c>
      <c r="B161" s="111" t="s">
        <v>59</v>
      </c>
      <c r="C161" s="111" t="s">
        <v>141</v>
      </c>
      <c r="D161" s="112">
        <v>769.76836451307713</v>
      </c>
    </row>
    <row r="162" spans="1:4" x14ac:dyDescent="0.2">
      <c r="A162" s="111">
        <v>149</v>
      </c>
      <c r="B162" s="111" t="s">
        <v>139</v>
      </c>
      <c r="C162" s="111" t="s">
        <v>141</v>
      </c>
      <c r="D162" s="112">
        <v>659.45921201208535</v>
      </c>
    </row>
    <row r="163" spans="1:4" x14ac:dyDescent="0.2">
      <c r="A163" s="111">
        <v>150</v>
      </c>
      <c r="B163" s="111" t="s">
        <v>11</v>
      </c>
      <c r="C163" s="111" t="s">
        <v>142</v>
      </c>
      <c r="D163" s="112">
        <v>1654.7135837885678</v>
      </c>
    </row>
    <row r="164" spans="1:4" x14ac:dyDescent="0.2">
      <c r="A164" s="111">
        <v>151</v>
      </c>
      <c r="B164" s="111" t="s">
        <v>11</v>
      </c>
      <c r="C164" s="111" t="s">
        <v>142</v>
      </c>
      <c r="D164" s="112">
        <v>1639.9731437116611</v>
      </c>
    </row>
    <row r="165" spans="1:4" x14ac:dyDescent="0.2">
      <c r="A165" s="111">
        <v>152</v>
      </c>
      <c r="B165" s="111" t="s">
        <v>139</v>
      </c>
      <c r="C165" s="111" t="s">
        <v>140</v>
      </c>
      <c r="D165" s="112">
        <v>408.10571611682485</v>
      </c>
    </row>
    <row r="166" spans="1:4" x14ac:dyDescent="0.2">
      <c r="A166" s="111">
        <v>153</v>
      </c>
      <c r="B166" s="111" t="s">
        <v>11</v>
      </c>
      <c r="C166" s="111" t="s">
        <v>142</v>
      </c>
      <c r="D166" s="112">
        <v>1457.1672719504379</v>
      </c>
    </row>
    <row r="167" spans="1:4" x14ac:dyDescent="0.2">
      <c r="A167" s="111">
        <v>154</v>
      </c>
      <c r="B167" s="111" t="s">
        <v>139</v>
      </c>
      <c r="C167" s="111" t="s">
        <v>142</v>
      </c>
      <c r="D167" s="112">
        <v>1228.949858088931</v>
      </c>
    </row>
    <row r="168" spans="1:4" x14ac:dyDescent="0.2">
      <c r="A168" s="111">
        <v>155</v>
      </c>
      <c r="B168" s="111" t="s">
        <v>11</v>
      </c>
      <c r="C168" s="111" t="s">
        <v>140</v>
      </c>
      <c r="D168" s="112">
        <v>456.44703512680439</v>
      </c>
    </row>
    <row r="169" spans="1:4" x14ac:dyDescent="0.2">
      <c r="A169" s="111">
        <v>156</v>
      </c>
      <c r="B169" s="111" t="s">
        <v>139</v>
      </c>
      <c r="C169" s="111" t="s">
        <v>142</v>
      </c>
      <c r="D169" s="112">
        <v>1115.9703360087892</v>
      </c>
    </row>
    <row r="170" spans="1:4" x14ac:dyDescent="0.2">
      <c r="A170" s="111">
        <v>157</v>
      </c>
      <c r="B170" s="111" t="s">
        <v>12</v>
      </c>
      <c r="C170" s="111" t="s">
        <v>142</v>
      </c>
      <c r="D170" s="112">
        <v>1730.1553392132328</v>
      </c>
    </row>
    <row r="171" spans="1:4" x14ac:dyDescent="0.2">
      <c r="A171" s="111">
        <v>158</v>
      </c>
      <c r="B171" s="111" t="s">
        <v>12</v>
      </c>
      <c r="C171" s="111" t="s">
        <v>140</v>
      </c>
      <c r="D171" s="112">
        <v>486.39484847560044</v>
      </c>
    </row>
    <row r="172" spans="1:4" x14ac:dyDescent="0.2">
      <c r="A172" s="111">
        <v>159</v>
      </c>
      <c r="B172" s="111" t="s">
        <v>59</v>
      </c>
      <c r="C172" s="111" t="s">
        <v>140</v>
      </c>
      <c r="D172" s="112">
        <v>319.75463118381299</v>
      </c>
    </row>
    <row r="173" spans="1:4" x14ac:dyDescent="0.2">
      <c r="A173" s="111">
        <v>160</v>
      </c>
      <c r="B173" s="111" t="s">
        <v>11</v>
      </c>
      <c r="C173" s="111" t="s">
        <v>141</v>
      </c>
      <c r="D173" s="112">
        <v>612.56752220221563</v>
      </c>
    </row>
    <row r="174" spans="1:4" x14ac:dyDescent="0.2">
      <c r="A174" s="111">
        <v>161</v>
      </c>
      <c r="B174" s="111" t="s">
        <v>11</v>
      </c>
      <c r="C174" s="111" t="s">
        <v>140</v>
      </c>
      <c r="D174" s="112">
        <v>455.71459089938048</v>
      </c>
    </row>
    <row r="175" spans="1:4" x14ac:dyDescent="0.2">
      <c r="A175" s="111">
        <v>162</v>
      </c>
      <c r="B175" s="111" t="s">
        <v>59</v>
      </c>
      <c r="C175" s="111" t="s">
        <v>141</v>
      </c>
      <c r="D175" s="112">
        <v>797.54020813623458</v>
      </c>
    </row>
    <row r="176" spans="1:4" x14ac:dyDescent="0.2">
      <c r="A176" s="111">
        <v>163</v>
      </c>
      <c r="B176" s="111" t="s">
        <v>139</v>
      </c>
      <c r="C176" s="111" t="s">
        <v>142</v>
      </c>
      <c r="D176" s="112">
        <v>1915.097506637776</v>
      </c>
    </row>
    <row r="177" spans="1:4" x14ac:dyDescent="0.2">
      <c r="A177" s="111">
        <v>164</v>
      </c>
      <c r="B177" s="111" t="s">
        <v>12</v>
      </c>
      <c r="C177" s="111" t="s">
        <v>140</v>
      </c>
      <c r="D177" s="112">
        <v>372.58217108676411</v>
      </c>
    </row>
    <row r="178" spans="1:4" x14ac:dyDescent="0.2">
      <c r="A178" s="111">
        <v>165</v>
      </c>
      <c r="B178" s="111" t="s">
        <v>139</v>
      </c>
      <c r="C178" s="111" t="s">
        <v>140</v>
      </c>
      <c r="D178" s="112">
        <v>299.1912594988861</v>
      </c>
    </row>
    <row r="179" spans="1:4" x14ac:dyDescent="0.2">
      <c r="A179" s="111">
        <v>166</v>
      </c>
      <c r="B179" s="111" t="s">
        <v>59</v>
      </c>
      <c r="C179" s="111" t="s">
        <v>142</v>
      </c>
      <c r="D179" s="112">
        <v>1218.8177129428998</v>
      </c>
    </row>
    <row r="180" spans="1:4" x14ac:dyDescent="0.2">
      <c r="A180" s="111">
        <v>167</v>
      </c>
      <c r="B180" s="111" t="s">
        <v>12</v>
      </c>
      <c r="C180" s="111" t="s">
        <v>141</v>
      </c>
      <c r="D180" s="112">
        <v>627.10959196752833</v>
      </c>
    </row>
    <row r="181" spans="1:4" x14ac:dyDescent="0.2">
      <c r="A181" s="111">
        <v>168</v>
      </c>
      <c r="B181" s="111" t="s">
        <v>59</v>
      </c>
      <c r="C181" s="111" t="s">
        <v>141</v>
      </c>
      <c r="D181" s="112">
        <v>682.9584643086032</v>
      </c>
    </row>
    <row r="182" spans="1:4" x14ac:dyDescent="0.2">
      <c r="A182" s="111">
        <v>169</v>
      </c>
      <c r="B182" s="111" t="s">
        <v>12</v>
      </c>
      <c r="C182" s="111" t="s">
        <v>141</v>
      </c>
      <c r="D182" s="112">
        <v>537.69035920285648</v>
      </c>
    </row>
    <row r="183" spans="1:4" x14ac:dyDescent="0.2">
      <c r="A183" s="111">
        <v>170</v>
      </c>
      <c r="B183" s="111" t="s">
        <v>11</v>
      </c>
      <c r="C183" s="111" t="s">
        <v>141</v>
      </c>
      <c r="D183" s="112">
        <v>688.65016632587663</v>
      </c>
    </row>
    <row r="184" spans="1:4" x14ac:dyDescent="0.2">
      <c r="A184" s="111">
        <v>171</v>
      </c>
      <c r="B184" s="111" t="s">
        <v>11</v>
      </c>
      <c r="C184" s="111" t="s">
        <v>140</v>
      </c>
      <c r="D184" s="112">
        <v>283.39793084505754</v>
      </c>
    </row>
    <row r="185" spans="1:4" x14ac:dyDescent="0.2">
      <c r="A185" s="111">
        <v>172</v>
      </c>
      <c r="B185" s="111" t="s">
        <v>139</v>
      </c>
      <c r="C185" s="111" t="s">
        <v>142</v>
      </c>
      <c r="D185" s="112">
        <v>1409.1616565446943</v>
      </c>
    </row>
    <row r="186" spans="1:4" x14ac:dyDescent="0.2">
      <c r="A186" s="111">
        <v>173</v>
      </c>
      <c r="B186" s="111" t="s">
        <v>59</v>
      </c>
      <c r="C186" s="111" t="s">
        <v>142</v>
      </c>
      <c r="D186" s="112">
        <v>1001.8616290780358</v>
      </c>
    </row>
    <row r="187" spans="1:4" x14ac:dyDescent="0.2">
      <c r="A187" s="111">
        <v>174</v>
      </c>
      <c r="B187" s="111" t="s">
        <v>12</v>
      </c>
      <c r="C187" s="111" t="s">
        <v>140</v>
      </c>
      <c r="D187" s="112">
        <v>301.42521439252909</v>
      </c>
    </row>
    <row r="188" spans="1:4" x14ac:dyDescent="0.2">
      <c r="A188" s="111">
        <v>175</v>
      </c>
      <c r="B188" s="111" t="s">
        <v>12</v>
      </c>
      <c r="C188" s="111" t="s">
        <v>141</v>
      </c>
      <c r="D188" s="112">
        <v>994.39985351115456</v>
      </c>
    </row>
    <row r="189" spans="1:4" x14ac:dyDescent="0.2">
      <c r="A189" s="111">
        <v>176</v>
      </c>
      <c r="B189" s="111" t="s">
        <v>59</v>
      </c>
      <c r="C189" s="111" t="s">
        <v>142</v>
      </c>
      <c r="D189" s="112">
        <v>1827.784051026948</v>
      </c>
    </row>
    <row r="190" spans="1:4" x14ac:dyDescent="0.2">
      <c r="A190" s="111">
        <v>177</v>
      </c>
      <c r="B190" s="111" t="s">
        <v>139</v>
      </c>
      <c r="C190" s="111" t="s">
        <v>140</v>
      </c>
      <c r="D190" s="112">
        <v>297.20450453199868</v>
      </c>
    </row>
    <row r="191" spans="1:4" x14ac:dyDescent="0.2">
      <c r="A191" s="111">
        <v>178</v>
      </c>
      <c r="B191" s="111" t="s">
        <v>12</v>
      </c>
      <c r="C191" s="111" t="s">
        <v>140</v>
      </c>
      <c r="D191" s="112">
        <v>424.94277779473248</v>
      </c>
    </row>
    <row r="192" spans="1:4" x14ac:dyDescent="0.2">
      <c r="A192" s="111">
        <v>179</v>
      </c>
      <c r="B192" s="111" t="s">
        <v>139</v>
      </c>
      <c r="C192" s="111" t="s">
        <v>140</v>
      </c>
      <c r="D192" s="112">
        <v>252.43385113071076</v>
      </c>
    </row>
    <row r="193" spans="1:4" x14ac:dyDescent="0.2">
      <c r="A193" s="111">
        <v>180</v>
      </c>
      <c r="B193" s="111" t="s">
        <v>59</v>
      </c>
      <c r="C193" s="111" t="s">
        <v>141</v>
      </c>
      <c r="D193" s="112">
        <v>839.07589953306683</v>
      </c>
    </row>
    <row r="194" spans="1:4" x14ac:dyDescent="0.2">
      <c r="A194" s="111">
        <v>181</v>
      </c>
      <c r="B194" s="111" t="s">
        <v>11</v>
      </c>
      <c r="C194" s="111" t="s">
        <v>141</v>
      </c>
      <c r="D194" s="112">
        <v>655.79699087496567</v>
      </c>
    </row>
    <row r="195" spans="1:4" x14ac:dyDescent="0.2">
      <c r="A195" s="111">
        <v>182</v>
      </c>
      <c r="B195" s="111" t="s">
        <v>59</v>
      </c>
      <c r="C195" s="111" t="s">
        <v>141</v>
      </c>
      <c r="D195" s="112">
        <v>993.91155735953862</v>
      </c>
    </row>
    <row r="196" spans="1:4" x14ac:dyDescent="0.2">
      <c r="A196" s="111">
        <v>183</v>
      </c>
      <c r="B196" s="111" t="s">
        <v>12</v>
      </c>
      <c r="C196" s="111" t="s">
        <v>141</v>
      </c>
      <c r="D196" s="112">
        <v>843.10434278389846</v>
      </c>
    </row>
    <row r="197" spans="1:4" x14ac:dyDescent="0.2">
      <c r="A197" s="111">
        <v>184</v>
      </c>
      <c r="B197" s="111" t="s">
        <v>59</v>
      </c>
      <c r="C197" s="111" t="s">
        <v>140</v>
      </c>
      <c r="D197" s="112">
        <v>420.19104586931974</v>
      </c>
    </row>
    <row r="198" spans="1:4" x14ac:dyDescent="0.2">
      <c r="A198" s="111">
        <v>185</v>
      </c>
      <c r="B198" s="111" t="s">
        <v>59</v>
      </c>
      <c r="C198" s="111" t="s">
        <v>142</v>
      </c>
      <c r="D198" s="112">
        <v>1752.3728141117588</v>
      </c>
    </row>
    <row r="199" spans="1:4" x14ac:dyDescent="0.2">
      <c r="A199" s="111">
        <v>186</v>
      </c>
      <c r="B199" s="111" t="s">
        <v>59</v>
      </c>
      <c r="C199" s="111" t="s">
        <v>142</v>
      </c>
      <c r="D199" s="112">
        <v>1628.559221167638</v>
      </c>
    </row>
    <row r="200" spans="1:4" x14ac:dyDescent="0.2">
      <c r="A200" s="111">
        <v>187</v>
      </c>
      <c r="B200" s="111" t="s">
        <v>59</v>
      </c>
      <c r="C200" s="111" t="s">
        <v>140</v>
      </c>
      <c r="D200" s="112">
        <v>269.35331278420364</v>
      </c>
    </row>
    <row r="201" spans="1:4" x14ac:dyDescent="0.2">
      <c r="A201" s="111">
        <v>188</v>
      </c>
      <c r="B201" s="111" t="s">
        <v>11</v>
      </c>
      <c r="C201" s="111" t="s">
        <v>141</v>
      </c>
      <c r="D201" s="112">
        <v>770.27191991943118</v>
      </c>
    </row>
    <row r="202" spans="1:4" x14ac:dyDescent="0.2">
      <c r="A202" s="111">
        <v>189</v>
      </c>
      <c r="B202" s="111" t="s">
        <v>12</v>
      </c>
      <c r="C202" s="111" t="s">
        <v>142</v>
      </c>
      <c r="D202" s="112">
        <v>1979.430524613178</v>
      </c>
    </row>
    <row r="203" spans="1:4" x14ac:dyDescent="0.2">
      <c r="A203" s="111">
        <v>190</v>
      </c>
      <c r="B203" s="111" t="s">
        <v>11</v>
      </c>
      <c r="C203" s="111" t="s">
        <v>140</v>
      </c>
      <c r="D203" s="112">
        <v>405.0660725730155</v>
      </c>
    </row>
    <row r="204" spans="1:4" x14ac:dyDescent="0.2">
      <c r="A204" s="111">
        <v>191</v>
      </c>
      <c r="B204" s="111" t="s">
        <v>139</v>
      </c>
      <c r="C204" s="111" t="s">
        <v>141</v>
      </c>
      <c r="D204" s="112">
        <v>618.8543351542711</v>
      </c>
    </row>
    <row r="205" spans="1:4" x14ac:dyDescent="0.2">
      <c r="A205" s="111">
        <v>192</v>
      </c>
      <c r="B205" s="111" t="s">
        <v>12</v>
      </c>
      <c r="C205" s="111" t="s">
        <v>141</v>
      </c>
      <c r="D205" s="112">
        <v>769.40214239936518</v>
      </c>
    </row>
    <row r="206" spans="1:4" x14ac:dyDescent="0.2">
      <c r="A206" s="111">
        <v>193</v>
      </c>
      <c r="B206" s="111" t="s">
        <v>11</v>
      </c>
      <c r="C206" s="111" t="s">
        <v>140</v>
      </c>
      <c r="D206" s="112">
        <v>376.8944364757225</v>
      </c>
    </row>
    <row r="207" spans="1:4" x14ac:dyDescent="0.2">
      <c r="A207" s="111">
        <v>194</v>
      </c>
      <c r="B207" s="111" t="s">
        <v>59</v>
      </c>
      <c r="C207" s="111" t="s">
        <v>141</v>
      </c>
      <c r="D207" s="112">
        <v>718.8787499618519</v>
      </c>
    </row>
    <row r="208" spans="1:4" x14ac:dyDescent="0.2">
      <c r="A208" s="111">
        <v>195</v>
      </c>
      <c r="B208" s="111" t="s">
        <v>139</v>
      </c>
      <c r="C208" s="111" t="s">
        <v>141</v>
      </c>
      <c r="D208" s="112">
        <v>947.18771935178688</v>
      </c>
    </row>
    <row r="209" spans="1:4" x14ac:dyDescent="0.2">
      <c r="A209" s="111">
        <v>196</v>
      </c>
      <c r="B209" s="111" t="s">
        <v>11</v>
      </c>
      <c r="C209" s="111" t="s">
        <v>140</v>
      </c>
      <c r="D209" s="112">
        <v>288.845484786523</v>
      </c>
    </row>
    <row r="210" spans="1:4" x14ac:dyDescent="0.2">
      <c r="A210" s="111">
        <v>197</v>
      </c>
      <c r="B210" s="111" t="s">
        <v>59</v>
      </c>
      <c r="C210" s="111" t="s">
        <v>142</v>
      </c>
      <c r="D210" s="112">
        <v>1701.0406811731314</v>
      </c>
    </row>
    <row r="211" spans="1:4" x14ac:dyDescent="0.2">
      <c r="A211" s="111">
        <v>198</v>
      </c>
      <c r="B211" s="111" t="s">
        <v>59</v>
      </c>
      <c r="C211" s="111" t="s">
        <v>141</v>
      </c>
      <c r="D211" s="112">
        <v>941.98431348612939</v>
      </c>
    </row>
    <row r="212" spans="1:4" x14ac:dyDescent="0.2">
      <c r="A212" s="111">
        <v>199</v>
      </c>
      <c r="B212" s="111" t="s">
        <v>11</v>
      </c>
      <c r="C212" s="111" t="s">
        <v>140</v>
      </c>
      <c r="D212" s="112">
        <v>427.74437696462905</v>
      </c>
    </row>
    <row r="213" spans="1:4" x14ac:dyDescent="0.2">
      <c r="A213" s="111">
        <v>200</v>
      </c>
      <c r="B213" s="111" t="s">
        <v>139</v>
      </c>
      <c r="C213" s="111" t="s">
        <v>140</v>
      </c>
      <c r="D213" s="112">
        <v>365.50492873928033</v>
      </c>
    </row>
    <row r="214" spans="1:4" x14ac:dyDescent="0.2">
      <c r="A214" s="111">
        <v>201</v>
      </c>
      <c r="B214" s="111" t="s">
        <v>11</v>
      </c>
      <c r="C214" s="111" t="s">
        <v>141</v>
      </c>
      <c r="D214" s="112">
        <v>938.81038850062566</v>
      </c>
    </row>
    <row r="215" spans="1:4" x14ac:dyDescent="0.2">
      <c r="A215" s="111">
        <v>202</v>
      </c>
      <c r="B215" s="111" t="s">
        <v>139</v>
      </c>
      <c r="C215" s="111" t="s">
        <v>142</v>
      </c>
      <c r="D215" s="112">
        <v>1576.3420514542072</v>
      </c>
    </row>
    <row r="216" spans="1:4" x14ac:dyDescent="0.2">
      <c r="A216" s="111">
        <v>203</v>
      </c>
      <c r="B216" s="111" t="s">
        <v>59</v>
      </c>
      <c r="C216" s="111" t="s">
        <v>142</v>
      </c>
      <c r="D216" s="112">
        <v>1241.4014099551378</v>
      </c>
    </row>
    <row r="217" spans="1:4" x14ac:dyDescent="0.2">
      <c r="A217" s="111">
        <v>204</v>
      </c>
      <c r="B217" s="111" t="s">
        <v>12</v>
      </c>
      <c r="C217" s="111" t="s">
        <v>140</v>
      </c>
      <c r="D217" s="112">
        <v>302.54219183935055</v>
      </c>
    </row>
    <row r="218" spans="1:4" x14ac:dyDescent="0.2">
      <c r="A218" s="111">
        <v>205</v>
      </c>
      <c r="B218" s="111" t="s">
        <v>59</v>
      </c>
      <c r="C218" s="111" t="s">
        <v>141</v>
      </c>
      <c r="D218" s="112">
        <v>693.85357219153411</v>
      </c>
    </row>
    <row r="219" spans="1:4" x14ac:dyDescent="0.2">
      <c r="A219" s="111">
        <v>206</v>
      </c>
      <c r="B219" s="111" t="s">
        <v>12</v>
      </c>
      <c r="C219" s="111" t="s">
        <v>140</v>
      </c>
      <c r="D219" s="112">
        <v>449.29654835657828</v>
      </c>
    </row>
    <row r="220" spans="1:4" x14ac:dyDescent="0.2">
      <c r="A220" s="111">
        <v>207</v>
      </c>
      <c r="B220" s="111" t="s">
        <v>12</v>
      </c>
      <c r="C220" s="111" t="s">
        <v>140</v>
      </c>
      <c r="D220" s="112">
        <v>258.96176030762661</v>
      </c>
    </row>
    <row r="221" spans="1:4" x14ac:dyDescent="0.2">
      <c r="A221" s="111">
        <v>208</v>
      </c>
      <c r="B221" s="111" t="s">
        <v>11</v>
      </c>
      <c r="C221" s="111" t="s">
        <v>142</v>
      </c>
      <c r="D221" s="112">
        <v>1638.3556627094331</v>
      </c>
    </row>
    <row r="222" spans="1:4" x14ac:dyDescent="0.2">
      <c r="A222" s="111">
        <v>209</v>
      </c>
      <c r="B222" s="111" t="s">
        <v>139</v>
      </c>
      <c r="C222" s="111" t="s">
        <v>142</v>
      </c>
      <c r="D222" s="112">
        <v>1975.7377849665822</v>
      </c>
    </row>
    <row r="223" spans="1:4" x14ac:dyDescent="0.2">
      <c r="A223" s="111">
        <v>210</v>
      </c>
      <c r="B223" s="111" t="s">
        <v>59</v>
      </c>
      <c r="C223" s="111" t="s">
        <v>141</v>
      </c>
      <c r="D223" s="112">
        <v>874.4468520157476</v>
      </c>
    </row>
    <row r="224" spans="1:4" x14ac:dyDescent="0.2">
      <c r="A224" s="111">
        <v>211</v>
      </c>
      <c r="B224" s="111" t="s">
        <v>139</v>
      </c>
      <c r="C224" s="111" t="s">
        <v>140</v>
      </c>
      <c r="D224" s="112">
        <v>459.7979674672689</v>
      </c>
    </row>
    <row r="225" spans="1:4" x14ac:dyDescent="0.2">
      <c r="A225" s="111">
        <v>212</v>
      </c>
      <c r="B225" s="111" t="s">
        <v>12</v>
      </c>
      <c r="C225" s="111" t="s">
        <v>142</v>
      </c>
      <c r="D225" s="112">
        <v>1765.1600695822017</v>
      </c>
    </row>
    <row r="226" spans="1:4" x14ac:dyDescent="0.2">
      <c r="A226" s="111">
        <v>213</v>
      </c>
      <c r="B226" s="111" t="s">
        <v>59</v>
      </c>
      <c r="C226" s="111" t="s">
        <v>141</v>
      </c>
      <c r="D226" s="112">
        <v>698.32453382976769</v>
      </c>
    </row>
    <row r="227" spans="1:4" x14ac:dyDescent="0.2">
      <c r="A227" s="111">
        <v>214</v>
      </c>
      <c r="B227" s="111" t="s">
        <v>139</v>
      </c>
      <c r="C227" s="111" t="s">
        <v>140</v>
      </c>
      <c r="D227" s="112">
        <v>279.14975432599874</v>
      </c>
    </row>
    <row r="228" spans="1:4" x14ac:dyDescent="0.2">
      <c r="A228" s="111">
        <v>215</v>
      </c>
      <c r="B228" s="111" t="s">
        <v>11</v>
      </c>
      <c r="C228" s="111" t="s">
        <v>142</v>
      </c>
      <c r="D228" s="112">
        <v>1333.7199011200294</v>
      </c>
    </row>
    <row r="229" spans="1:4" x14ac:dyDescent="0.2">
      <c r="A229" s="111">
        <v>216</v>
      </c>
      <c r="B229" s="111" t="s">
        <v>59</v>
      </c>
      <c r="C229" s="111" t="s">
        <v>142</v>
      </c>
      <c r="D229" s="112">
        <v>1293.4965056306651</v>
      </c>
    </row>
    <row r="230" spans="1:4" x14ac:dyDescent="0.2">
      <c r="A230" s="111">
        <v>217</v>
      </c>
      <c r="B230" s="111" t="s">
        <v>11</v>
      </c>
      <c r="C230" s="111" t="s">
        <v>141</v>
      </c>
      <c r="D230" s="112">
        <v>771.09591967528308</v>
      </c>
    </row>
    <row r="231" spans="1:4" x14ac:dyDescent="0.2">
      <c r="A231" s="111">
        <v>218</v>
      </c>
      <c r="B231" s="111" t="s">
        <v>139</v>
      </c>
      <c r="C231" s="111" t="s">
        <v>142</v>
      </c>
      <c r="D231" s="112">
        <v>1489.3337809381389</v>
      </c>
    </row>
    <row r="232" spans="1:4" x14ac:dyDescent="0.2">
      <c r="A232" s="111">
        <v>219</v>
      </c>
      <c r="B232" s="111" t="s">
        <v>12</v>
      </c>
      <c r="C232" s="111" t="s">
        <v>142</v>
      </c>
      <c r="D232" s="112">
        <v>1961.0583819086276</v>
      </c>
    </row>
    <row r="233" spans="1:4" x14ac:dyDescent="0.2">
      <c r="A233" s="111">
        <v>220</v>
      </c>
      <c r="B233" s="111" t="s">
        <v>59</v>
      </c>
      <c r="C233" s="111" t="s">
        <v>140</v>
      </c>
      <c r="D233" s="112">
        <v>271.39500106814785</v>
      </c>
    </row>
    <row r="234" spans="1:4" x14ac:dyDescent="0.2">
      <c r="A234" s="111">
        <v>221</v>
      </c>
      <c r="B234" s="111" t="s">
        <v>59</v>
      </c>
      <c r="C234" s="111" t="s">
        <v>140</v>
      </c>
      <c r="D234" s="112">
        <v>246.11651966917935</v>
      </c>
    </row>
    <row r="235" spans="1:4" x14ac:dyDescent="0.2">
      <c r="A235" s="111">
        <v>222</v>
      </c>
      <c r="B235" s="111" t="s">
        <v>11</v>
      </c>
      <c r="C235" s="111" t="s">
        <v>140</v>
      </c>
      <c r="D235" s="112">
        <v>310.37018951994384</v>
      </c>
    </row>
    <row r="236" spans="1:4" x14ac:dyDescent="0.2">
      <c r="A236" s="111">
        <v>223</v>
      </c>
      <c r="B236" s="111" t="s">
        <v>139</v>
      </c>
      <c r="C236" s="111" t="s">
        <v>142</v>
      </c>
      <c r="D236" s="112">
        <v>1014.1605883968627</v>
      </c>
    </row>
    <row r="237" spans="1:4" x14ac:dyDescent="0.2">
      <c r="A237" s="111">
        <v>224</v>
      </c>
      <c r="B237" s="111" t="s">
        <v>59</v>
      </c>
      <c r="C237" s="111" t="s">
        <v>140</v>
      </c>
      <c r="D237" s="112">
        <v>473.86089663380841</v>
      </c>
    </row>
    <row r="238" spans="1:4" x14ac:dyDescent="0.2">
      <c r="A238" s="111">
        <v>225</v>
      </c>
      <c r="B238" s="111" t="s">
        <v>11</v>
      </c>
      <c r="C238" s="111" t="s">
        <v>140</v>
      </c>
      <c r="D238" s="112">
        <v>200.09155552842799</v>
      </c>
    </row>
    <row r="239" spans="1:4" x14ac:dyDescent="0.2">
      <c r="A239" s="111">
        <v>226</v>
      </c>
      <c r="B239" s="111" t="s">
        <v>139</v>
      </c>
      <c r="C239" s="111" t="s">
        <v>142</v>
      </c>
      <c r="D239" s="112">
        <v>1011.9022186956389</v>
      </c>
    </row>
    <row r="240" spans="1:4" x14ac:dyDescent="0.2">
      <c r="A240" s="111">
        <v>227</v>
      </c>
      <c r="B240" s="111" t="s">
        <v>59</v>
      </c>
      <c r="C240" s="111" t="s">
        <v>141</v>
      </c>
      <c r="D240" s="112">
        <v>745.49089022492137</v>
      </c>
    </row>
    <row r="241" spans="1:4" x14ac:dyDescent="0.2">
      <c r="A241" s="111">
        <v>228</v>
      </c>
      <c r="B241" s="111" t="s">
        <v>11</v>
      </c>
      <c r="C241" s="111" t="s">
        <v>141</v>
      </c>
      <c r="D241" s="112">
        <v>516.35792107913448</v>
      </c>
    </row>
    <row r="242" spans="1:4" x14ac:dyDescent="0.2">
      <c r="A242" s="111">
        <v>229</v>
      </c>
      <c r="B242" s="111" t="s">
        <v>11</v>
      </c>
      <c r="C242" s="111" t="s">
        <v>141</v>
      </c>
      <c r="D242" s="112">
        <v>554.85702078310499</v>
      </c>
    </row>
    <row r="243" spans="1:4" x14ac:dyDescent="0.2">
      <c r="A243" s="111">
        <v>230</v>
      </c>
      <c r="B243" s="111" t="s">
        <v>11</v>
      </c>
      <c r="C243" s="111" t="s">
        <v>141</v>
      </c>
      <c r="D243" s="112">
        <v>835.97827082125309</v>
      </c>
    </row>
    <row r="244" spans="1:4" x14ac:dyDescent="0.2">
      <c r="A244" s="111">
        <v>231</v>
      </c>
      <c r="B244" s="111" t="s">
        <v>11</v>
      </c>
      <c r="C244" s="111" t="s">
        <v>141</v>
      </c>
      <c r="D244" s="112">
        <v>703.00912503433335</v>
      </c>
    </row>
    <row r="245" spans="1:4" x14ac:dyDescent="0.2">
      <c r="A245" s="111">
        <v>232</v>
      </c>
      <c r="B245" s="111" t="s">
        <v>59</v>
      </c>
      <c r="C245" s="111" t="s">
        <v>140</v>
      </c>
      <c r="D245" s="112">
        <v>265.07766960661638</v>
      </c>
    </row>
    <row r="246" spans="1:4" x14ac:dyDescent="0.2">
      <c r="A246" s="111">
        <v>233</v>
      </c>
      <c r="B246" s="111" t="s">
        <v>139</v>
      </c>
      <c r="C246" s="111" t="s">
        <v>142</v>
      </c>
      <c r="D246" s="112">
        <v>1361.3391521958067</v>
      </c>
    </row>
    <row r="247" spans="1:4" x14ac:dyDescent="0.2">
      <c r="A247" s="111">
        <v>234</v>
      </c>
      <c r="B247" s="111" t="s">
        <v>12</v>
      </c>
      <c r="C247" s="111" t="s">
        <v>141</v>
      </c>
      <c r="D247" s="112">
        <v>520.31006805627612</v>
      </c>
    </row>
    <row r="248" spans="1:4" x14ac:dyDescent="0.2">
      <c r="A248" s="111">
        <v>235</v>
      </c>
      <c r="B248" s="111" t="s">
        <v>139</v>
      </c>
      <c r="C248" s="111" t="s">
        <v>140</v>
      </c>
      <c r="D248" s="112">
        <v>407.59300515762811</v>
      </c>
    </row>
    <row r="249" spans="1:4" x14ac:dyDescent="0.2">
      <c r="A249" s="111">
        <v>236</v>
      </c>
      <c r="B249" s="111" t="s">
        <v>139</v>
      </c>
      <c r="C249" s="111" t="s">
        <v>141</v>
      </c>
      <c r="D249" s="112">
        <v>914.47187719351791</v>
      </c>
    </row>
    <row r="250" spans="1:4" x14ac:dyDescent="0.2">
      <c r="A250" s="111">
        <v>237</v>
      </c>
      <c r="B250" s="111" t="s">
        <v>11</v>
      </c>
      <c r="C250" s="111" t="s">
        <v>141</v>
      </c>
      <c r="D250" s="112">
        <v>639.92736594744713</v>
      </c>
    </row>
    <row r="251" spans="1:4" x14ac:dyDescent="0.2">
      <c r="A251" s="111">
        <v>238</v>
      </c>
      <c r="B251" s="111" t="s">
        <v>11</v>
      </c>
      <c r="C251" s="111" t="s">
        <v>142</v>
      </c>
      <c r="D251" s="112">
        <v>1343.2721945860164</v>
      </c>
    </row>
    <row r="252" spans="1:4" x14ac:dyDescent="0.2">
      <c r="A252" s="111">
        <v>239</v>
      </c>
      <c r="B252" s="111" t="s">
        <v>59</v>
      </c>
      <c r="C252" s="111" t="s">
        <v>140</v>
      </c>
      <c r="D252" s="112">
        <v>411.86864833521531</v>
      </c>
    </row>
    <row r="253" spans="1:4" x14ac:dyDescent="0.2">
      <c r="A253" s="111">
        <v>240</v>
      </c>
      <c r="B253" s="111" t="s">
        <v>139</v>
      </c>
      <c r="C253" s="111" t="s">
        <v>140</v>
      </c>
      <c r="D253" s="112">
        <v>321.09134189886169</v>
      </c>
    </row>
    <row r="254" spans="1:4" x14ac:dyDescent="0.2">
      <c r="A254" s="111">
        <v>241</v>
      </c>
      <c r="B254" s="111" t="s">
        <v>12</v>
      </c>
      <c r="C254" s="111" t="s">
        <v>141</v>
      </c>
      <c r="D254" s="112">
        <v>651.72276985992005</v>
      </c>
    </row>
    <row r="255" spans="1:4" x14ac:dyDescent="0.2">
      <c r="A255" s="111">
        <v>242</v>
      </c>
      <c r="B255" s="111" t="s">
        <v>59</v>
      </c>
      <c r="C255" s="111" t="s">
        <v>142</v>
      </c>
      <c r="D255" s="112">
        <v>1632.4655903805658</v>
      </c>
    </row>
    <row r="256" spans="1:4" x14ac:dyDescent="0.2">
      <c r="A256" s="111">
        <v>243</v>
      </c>
      <c r="B256" s="111" t="s">
        <v>139</v>
      </c>
      <c r="C256" s="111" t="s">
        <v>142</v>
      </c>
      <c r="D256" s="112">
        <v>1582.9340495010224</v>
      </c>
    </row>
    <row r="257" spans="1:4" x14ac:dyDescent="0.2">
      <c r="A257" s="111">
        <v>244</v>
      </c>
      <c r="B257" s="111" t="s">
        <v>12</v>
      </c>
      <c r="C257" s="111" t="s">
        <v>141</v>
      </c>
      <c r="D257" s="112">
        <v>566.14886928922397</v>
      </c>
    </row>
    <row r="258" spans="1:4" x14ac:dyDescent="0.2">
      <c r="A258" s="111">
        <v>245</v>
      </c>
      <c r="B258" s="111" t="s">
        <v>11</v>
      </c>
      <c r="C258" s="111" t="s">
        <v>142</v>
      </c>
      <c r="D258" s="112">
        <v>1208.6855677968688</v>
      </c>
    </row>
    <row r="259" spans="1:4" x14ac:dyDescent="0.2">
      <c r="A259" s="111">
        <v>246</v>
      </c>
      <c r="B259" s="111" t="s">
        <v>59</v>
      </c>
      <c r="C259" s="111" t="s">
        <v>142</v>
      </c>
      <c r="D259" s="112">
        <v>1606.4638203070162</v>
      </c>
    </row>
    <row r="260" spans="1:4" x14ac:dyDescent="0.2">
      <c r="A260" s="111">
        <v>247</v>
      </c>
      <c r="B260" s="111" t="s">
        <v>11</v>
      </c>
      <c r="C260" s="111" t="s">
        <v>141</v>
      </c>
      <c r="D260" s="112">
        <v>680.13550218207342</v>
      </c>
    </row>
    <row r="261" spans="1:4" x14ac:dyDescent="0.2">
      <c r="A261" s="111">
        <v>248</v>
      </c>
      <c r="B261" s="111" t="s">
        <v>139</v>
      </c>
      <c r="C261" s="111" t="s">
        <v>140</v>
      </c>
      <c r="D261" s="112">
        <v>324.95498519852288</v>
      </c>
    </row>
    <row r="262" spans="1:4" x14ac:dyDescent="0.2">
      <c r="A262" s="111">
        <v>249</v>
      </c>
      <c r="B262" s="111" t="s">
        <v>12</v>
      </c>
      <c r="C262" s="111" t="s">
        <v>141</v>
      </c>
      <c r="D262" s="112">
        <v>896.02343821527757</v>
      </c>
    </row>
    <row r="263" spans="1:4" x14ac:dyDescent="0.2">
      <c r="A263" s="111">
        <v>250</v>
      </c>
      <c r="B263" s="111" t="s">
        <v>59</v>
      </c>
      <c r="C263" s="111" t="s">
        <v>142</v>
      </c>
      <c r="D263" s="112">
        <v>1968.3828241828669</v>
      </c>
    </row>
    <row r="264" spans="1:4" x14ac:dyDescent="0.2">
      <c r="A264" s="111">
        <v>251</v>
      </c>
      <c r="B264" s="111" t="s">
        <v>59</v>
      </c>
      <c r="C264" s="111" t="s">
        <v>140</v>
      </c>
      <c r="D264" s="112">
        <v>375.64012573625905</v>
      </c>
    </row>
    <row r="265" spans="1:4" x14ac:dyDescent="0.2">
      <c r="A265" s="111">
        <v>252</v>
      </c>
      <c r="B265" s="111" t="s">
        <v>12</v>
      </c>
      <c r="C265" s="111" t="s">
        <v>142</v>
      </c>
      <c r="D265" s="112">
        <v>1575.823236793115</v>
      </c>
    </row>
    <row r="266" spans="1:4" x14ac:dyDescent="0.2">
      <c r="A266" s="111">
        <v>253</v>
      </c>
      <c r="B266" s="111" t="s">
        <v>59</v>
      </c>
      <c r="C266" s="111" t="s">
        <v>142</v>
      </c>
      <c r="D266" s="112">
        <v>1097.476119266335</v>
      </c>
    </row>
    <row r="267" spans="1:4" x14ac:dyDescent="0.2">
      <c r="A267" s="111">
        <v>254</v>
      </c>
      <c r="B267" s="111" t="s">
        <v>139</v>
      </c>
      <c r="C267" s="111" t="s">
        <v>140</v>
      </c>
      <c r="D267" s="112">
        <v>316.05578783532212</v>
      </c>
    </row>
    <row r="268" spans="1:4" x14ac:dyDescent="0.2">
      <c r="A268" s="111">
        <v>255</v>
      </c>
      <c r="B268" s="111" t="s">
        <v>11</v>
      </c>
      <c r="C268" s="111" t="s">
        <v>140</v>
      </c>
      <c r="D268" s="112">
        <v>429.38322092349011</v>
      </c>
    </row>
    <row r="269" spans="1:4" x14ac:dyDescent="0.2">
      <c r="A269" s="111">
        <v>256</v>
      </c>
      <c r="B269" s="111" t="s">
        <v>11</v>
      </c>
      <c r="C269" s="111" t="s">
        <v>140</v>
      </c>
      <c r="D269" s="112">
        <v>399.81994079409162</v>
      </c>
    </row>
    <row r="270" spans="1:4" x14ac:dyDescent="0.2">
      <c r="A270" s="111">
        <v>257</v>
      </c>
      <c r="B270" s="111" t="s">
        <v>139</v>
      </c>
      <c r="C270" s="111" t="s">
        <v>140</v>
      </c>
      <c r="D270" s="112">
        <v>264.8945585497604</v>
      </c>
    </row>
    <row r="271" spans="1:4" x14ac:dyDescent="0.2">
      <c r="A271" s="111">
        <v>258</v>
      </c>
      <c r="B271" s="111" t="s">
        <v>11</v>
      </c>
      <c r="C271" s="111" t="s">
        <v>140</v>
      </c>
      <c r="D271" s="112">
        <v>267.48558000427261</v>
      </c>
    </row>
    <row r="272" spans="1:4" x14ac:dyDescent="0.2">
      <c r="A272" s="111">
        <v>259</v>
      </c>
      <c r="B272" s="111" t="s">
        <v>139</v>
      </c>
      <c r="C272" s="111" t="s">
        <v>142</v>
      </c>
      <c r="D272" s="112">
        <v>1730.3994872890407</v>
      </c>
    </row>
    <row r="273" spans="1:4" x14ac:dyDescent="0.2">
      <c r="A273" s="111">
        <v>260</v>
      </c>
      <c r="B273" s="111" t="s">
        <v>59</v>
      </c>
      <c r="C273" s="111" t="s">
        <v>141</v>
      </c>
      <c r="D273" s="112">
        <v>936.01794488357189</v>
      </c>
    </row>
    <row r="274" spans="1:4" x14ac:dyDescent="0.2">
      <c r="A274" s="111">
        <v>261</v>
      </c>
      <c r="B274" s="111" t="s">
        <v>59</v>
      </c>
      <c r="C274" s="111" t="s">
        <v>141</v>
      </c>
      <c r="D274" s="112">
        <v>919.81261635181738</v>
      </c>
    </row>
    <row r="275" spans="1:4" x14ac:dyDescent="0.2">
      <c r="A275" s="111">
        <v>262</v>
      </c>
      <c r="B275" s="111" t="s">
        <v>139</v>
      </c>
      <c r="C275" s="111" t="s">
        <v>142</v>
      </c>
      <c r="D275" s="112">
        <v>1047.8530228583636</v>
      </c>
    </row>
    <row r="276" spans="1:4" x14ac:dyDescent="0.2">
      <c r="A276" s="111">
        <v>263</v>
      </c>
      <c r="B276" s="111" t="s">
        <v>11</v>
      </c>
      <c r="C276" s="111" t="s">
        <v>141</v>
      </c>
      <c r="D276" s="112">
        <v>906.94906460768448</v>
      </c>
    </row>
    <row r="277" spans="1:4" x14ac:dyDescent="0.2">
      <c r="A277" s="111">
        <v>264</v>
      </c>
      <c r="B277" s="111" t="s">
        <v>59</v>
      </c>
      <c r="C277" s="111" t="s">
        <v>142</v>
      </c>
      <c r="D277" s="112">
        <v>1516.6173284096803</v>
      </c>
    </row>
    <row r="278" spans="1:4" x14ac:dyDescent="0.2">
      <c r="A278" s="111">
        <v>265</v>
      </c>
      <c r="B278" s="111" t="s">
        <v>12</v>
      </c>
      <c r="C278" s="111" t="s">
        <v>140</v>
      </c>
      <c r="D278" s="112">
        <v>335.22751548814358</v>
      </c>
    </row>
    <row r="279" spans="1:4" x14ac:dyDescent="0.2">
      <c r="A279" s="111">
        <v>266</v>
      </c>
      <c r="B279" s="111" t="s">
        <v>139</v>
      </c>
      <c r="C279" s="111" t="s">
        <v>140</v>
      </c>
      <c r="D279" s="112">
        <v>448.53663747062592</v>
      </c>
    </row>
    <row r="280" spans="1:4" x14ac:dyDescent="0.2">
      <c r="A280" s="111">
        <v>267</v>
      </c>
      <c r="B280" s="111" t="s">
        <v>11</v>
      </c>
      <c r="C280" s="111" t="s">
        <v>140</v>
      </c>
      <c r="D280" s="112">
        <v>379.97070223090304</v>
      </c>
    </row>
    <row r="281" spans="1:4" x14ac:dyDescent="0.2">
      <c r="A281" s="111">
        <v>268</v>
      </c>
      <c r="B281" s="111" t="s">
        <v>139</v>
      </c>
      <c r="C281" s="111" t="s">
        <v>141</v>
      </c>
      <c r="D281" s="112">
        <v>630.71077608569601</v>
      </c>
    </row>
    <row r="282" spans="1:4" x14ac:dyDescent="0.2">
      <c r="A282" s="111">
        <v>269</v>
      </c>
      <c r="B282" s="111" t="s">
        <v>59</v>
      </c>
      <c r="C282" s="111" t="s">
        <v>140</v>
      </c>
      <c r="D282" s="112">
        <v>458.75423444318977</v>
      </c>
    </row>
    <row r="283" spans="1:4" x14ac:dyDescent="0.2">
      <c r="A283" s="111">
        <v>270</v>
      </c>
      <c r="B283" s="111" t="s">
        <v>139</v>
      </c>
      <c r="C283" s="111" t="s">
        <v>141</v>
      </c>
      <c r="D283" s="112">
        <v>651.58543656727807</v>
      </c>
    </row>
    <row r="284" spans="1:4" x14ac:dyDescent="0.2">
      <c r="A284" s="111">
        <v>271</v>
      </c>
      <c r="B284" s="111" t="s">
        <v>59</v>
      </c>
      <c r="C284" s="111" t="s">
        <v>140</v>
      </c>
      <c r="D284" s="112">
        <v>491.66844691305278</v>
      </c>
    </row>
    <row r="285" spans="1:4" x14ac:dyDescent="0.2">
      <c r="A285" s="111">
        <v>272</v>
      </c>
      <c r="B285" s="111" t="s">
        <v>59</v>
      </c>
      <c r="C285" s="111" t="s">
        <v>141</v>
      </c>
      <c r="D285" s="112">
        <v>518.92147587511829</v>
      </c>
    </row>
    <row r="286" spans="1:4" x14ac:dyDescent="0.2">
      <c r="A286" s="111">
        <v>273</v>
      </c>
      <c r="B286" s="111" t="s">
        <v>12</v>
      </c>
      <c r="C286" s="111" t="s">
        <v>141</v>
      </c>
      <c r="D286" s="112">
        <v>857.2649311807611</v>
      </c>
    </row>
    <row r="287" spans="1:4" x14ac:dyDescent="0.2">
      <c r="A287" s="111">
        <v>274</v>
      </c>
      <c r="B287" s="111" t="s">
        <v>11</v>
      </c>
      <c r="C287" s="111" t="s">
        <v>142</v>
      </c>
      <c r="D287" s="112">
        <v>1137.4553666798913</v>
      </c>
    </row>
    <row r="288" spans="1:4" x14ac:dyDescent="0.2">
      <c r="A288" s="111">
        <v>275</v>
      </c>
      <c r="B288" s="111" t="s">
        <v>12</v>
      </c>
      <c r="C288" s="111" t="s">
        <v>140</v>
      </c>
      <c r="D288" s="112">
        <v>369.53337199011202</v>
      </c>
    </row>
    <row r="289" spans="1:4" x14ac:dyDescent="0.2">
      <c r="A289" s="111">
        <v>276</v>
      </c>
      <c r="B289" s="111" t="s">
        <v>139</v>
      </c>
      <c r="C289" s="111" t="s">
        <v>142</v>
      </c>
      <c r="D289" s="112">
        <v>1821.9244972075562</v>
      </c>
    </row>
    <row r="290" spans="1:4" x14ac:dyDescent="0.2">
      <c r="A290" s="111">
        <v>277</v>
      </c>
      <c r="B290" s="111" t="s">
        <v>11</v>
      </c>
      <c r="C290" s="111" t="s">
        <v>140</v>
      </c>
      <c r="D290" s="112">
        <v>402.85958433790097</v>
      </c>
    </row>
    <row r="291" spans="1:4" x14ac:dyDescent="0.2">
      <c r="A291" s="111">
        <v>278</v>
      </c>
      <c r="B291" s="111" t="s">
        <v>59</v>
      </c>
      <c r="C291" s="111" t="s">
        <v>142</v>
      </c>
      <c r="D291" s="112">
        <v>1742.3322244941558</v>
      </c>
    </row>
    <row r="292" spans="1:4" x14ac:dyDescent="0.2">
      <c r="A292" s="111">
        <v>279</v>
      </c>
      <c r="B292" s="111" t="s">
        <v>11</v>
      </c>
      <c r="C292" s="111" t="s">
        <v>140</v>
      </c>
      <c r="D292" s="112">
        <v>261.90984832300791</v>
      </c>
    </row>
    <row r="293" spans="1:4" x14ac:dyDescent="0.2">
      <c r="A293" s="111">
        <v>280</v>
      </c>
      <c r="B293" s="111" t="s">
        <v>139</v>
      </c>
      <c r="C293" s="111" t="s">
        <v>140</v>
      </c>
      <c r="D293" s="112">
        <v>478.1914731284524</v>
      </c>
    </row>
    <row r="294" spans="1:4" x14ac:dyDescent="0.2">
      <c r="A294" s="111">
        <v>281</v>
      </c>
      <c r="B294" s="111" t="s">
        <v>139</v>
      </c>
      <c r="C294" s="111" t="s">
        <v>142</v>
      </c>
      <c r="D294" s="112">
        <v>1715.5674916837061</v>
      </c>
    </row>
    <row r="295" spans="1:4" x14ac:dyDescent="0.2">
      <c r="A295" s="111">
        <v>282</v>
      </c>
      <c r="B295" s="111" t="s">
        <v>59</v>
      </c>
      <c r="C295" s="111" t="s">
        <v>140</v>
      </c>
      <c r="D295" s="112">
        <v>387.40501113925598</v>
      </c>
    </row>
    <row r="296" spans="1:4" x14ac:dyDescent="0.2">
      <c r="A296" s="111">
        <v>283</v>
      </c>
      <c r="B296" s="111" t="s">
        <v>59</v>
      </c>
      <c r="C296" s="111" t="s">
        <v>142</v>
      </c>
      <c r="D296" s="112">
        <v>1125.1564073610646</v>
      </c>
    </row>
    <row r="297" spans="1:4" x14ac:dyDescent="0.2">
      <c r="A297" s="111">
        <v>284</v>
      </c>
      <c r="B297" s="111" t="s">
        <v>59</v>
      </c>
      <c r="C297" s="111" t="s">
        <v>140</v>
      </c>
      <c r="D297" s="112">
        <v>220.68239387188331</v>
      </c>
    </row>
    <row r="298" spans="1:4" x14ac:dyDescent="0.2">
      <c r="A298" s="111">
        <v>285</v>
      </c>
      <c r="B298" s="111" t="s">
        <v>59</v>
      </c>
      <c r="C298" s="111" t="s">
        <v>142</v>
      </c>
      <c r="D298" s="112">
        <v>1810.3579821161534</v>
      </c>
    </row>
    <row r="299" spans="1:4" x14ac:dyDescent="0.2">
      <c r="A299" s="111">
        <v>286</v>
      </c>
      <c r="B299" s="111" t="s">
        <v>59</v>
      </c>
      <c r="C299" s="111" t="s">
        <v>141</v>
      </c>
      <c r="D299" s="112">
        <v>580.59938352610857</v>
      </c>
    </row>
    <row r="300" spans="1:4" x14ac:dyDescent="0.2">
      <c r="A300" s="111">
        <v>287</v>
      </c>
      <c r="B300" s="111" t="s">
        <v>139</v>
      </c>
      <c r="C300" s="111" t="s">
        <v>141</v>
      </c>
      <c r="D300" s="112">
        <v>767.66258735923338</v>
      </c>
    </row>
    <row r="301" spans="1:4" x14ac:dyDescent="0.2">
      <c r="A301" s="111">
        <v>288</v>
      </c>
      <c r="B301" s="111" t="s">
        <v>11</v>
      </c>
      <c r="C301" s="111" t="s">
        <v>142</v>
      </c>
      <c r="D301" s="112">
        <v>1807.2756126590778</v>
      </c>
    </row>
    <row r="302" spans="1:4" x14ac:dyDescent="0.2">
      <c r="A302" s="111">
        <v>289</v>
      </c>
      <c r="B302" s="111" t="s">
        <v>12</v>
      </c>
      <c r="C302" s="111" t="s">
        <v>141</v>
      </c>
      <c r="D302" s="112">
        <v>669.13357951597641</v>
      </c>
    </row>
    <row r="303" spans="1:4" x14ac:dyDescent="0.2">
      <c r="A303" s="111">
        <v>290</v>
      </c>
      <c r="B303" s="111" t="s">
        <v>139</v>
      </c>
      <c r="C303" s="111" t="s">
        <v>142</v>
      </c>
      <c r="D303" s="112">
        <v>1775.8415478988006</v>
      </c>
    </row>
    <row r="304" spans="1:4" x14ac:dyDescent="0.2">
      <c r="A304" s="111">
        <v>291</v>
      </c>
      <c r="B304" s="111" t="s">
        <v>59</v>
      </c>
      <c r="C304" s="111" t="s">
        <v>142</v>
      </c>
      <c r="D304" s="112">
        <v>1142.094180120243</v>
      </c>
    </row>
    <row r="305" spans="1:4" x14ac:dyDescent="0.2">
      <c r="A305" s="111">
        <v>292</v>
      </c>
      <c r="B305" s="111" t="s">
        <v>11</v>
      </c>
      <c r="C305" s="111" t="s">
        <v>141</v>
      </c>
      <c r="D305" s="112">
        <v>724.90615558336128</v>
      </c>
    </row>
    <row r="306" spans="1:4" x14ac:dyDescent="0.2">
      <c r="A306" s="111">
        <v>293</v>
      </c>
      <c r="B306" s="111" t="s">
        <v>59</v>
      </c>
      <c r="C306" s="111" t="s">
        <v>141</v>
      </c>
      <c r="D306" s="112">
        <v>582.35419782097847</v>
      </c>
    </row>
    <row r="307" spans="1:4" x14ac:dyDescent="0.2">
      <c r="A307" s="111">
        <v>294</v>
      </c>
      <c r="B307" s="111" t="s">
        <v>12</v>
      </c>
      <c r="C307" s="111" t="s">
        <v>141</v>
      </c>
      <c r="D307" s="112">
        <v>769.49369792779316</v>
      </c>
    </row>
    <row r="308" spans="1:4" x14ac:dyDescent="0.2">
      <c r="A308" s="111">
        <v>295</v>
      </c>
      <c r="B308" s="111" t="s">
        <v>12</v>
      </c>
      <c r="C308" s="111" t="s">
        <v>140</v>
      </c>
      <c r="D308" s="112">
        <v>282.9767754142888</v>
      </c>
    </row>
    <row r="309" spans="1:4" x14ac:dyDescent="0.2">
      <c r="A309" s="111">
        <v>296</v>
      </c>
      <c r="B309" s="111" t="s">
        <v>59</v>
      </c>
      <c r="C309" s="111" t="s">
        <v>142</v>
      </c>
      <c r="D309" s="112">
        <v>1277.6879177220985</v>
      </c>
    </row>
    <row r="310" spans="1:4" x14ac:dyDescent="0.2">
      <c r="A310" s="111">
        <v>297</v>
      </c>
      <c r="B310" s="111" t="s">
        <v>139</v>
      </c>
      <c r="C310" s="111" t="s">
        <v>140</v>
      </c>
      <c r="D310" s="112">
        <v>224.74745933408613</v>
      </c>
    </row>
    <row r="311" spans="1:4" x14ac:dyDescent="0.2">
      <c r="A311" s="111">
        <v>298</v>
      </c>
      <c r="B311" s="111" t="s">
        <v>59</v>
      </c>
      <c r="C311" s="111" t="s">
        <v>142</v>
      </c>
      <c r="D311" s="112">
        <v>1516.6478469191566</v>
      </c>
    </row>
    <row r="312" spans="1:4" x14ac:dyDescent="0.2">
      <c r="A312" s="111">
        <v>299</v>
      </c>
      <c r="B312" s="111" t="s">
        <v>12</v>
      </c>
      <c r="C312" s="111" t="s">
        <v>140</v>
      </c>
      <c r="D312" s="112">
        <v>418.23175756096072</v>
      </c>
    </row>
    <row r="313" spans="1:4" x14ac:dyDescent="0.2">
      <c r="A313" s="111">
        <v>300</v>
      </c>
      <c r="B313" s="111" t="s">
        <v>59</v>
      </c>
      <c r="C313" s="111" t="s">
        <v>141</v>
      </c>
      <c r="D313" s="112">
        <v>678.48750267036962</v>
      </c>
    </row>
    <row r="314" spans="1:4" x14ac:dyDescent="0.2">
      <c r="A314" s="111">
        <v>301</v>
      </c>
      <c r="B314" s="111" t="s">
        <v>139</v>
      </c>
      <c r="C314" s="111" t="s">
        <v>140</v>
      </c>
      <c r="D314" s="112">
        <v>217.18497268593401</v>
      </c>
    </row>
    <row r="315" spans="1:4" x14ac:dyDescent="0.2">
      <c r="A315" s="111">
        <v>302</v>
      </c>
      <c r="B315" s="111" t="s">
        <v>139</v>
      </c>
      <c r="C315" s="111" t="s">
        <v>141</v>
      </c>
      <c r="D315" s="112">
        <v>543.97717215491195</v>
      </c>
    </row>
    <row r="316" spans="1:4" x14ac:dyDescent="0.2">
      <c r="A316" s="111">
        <v>303</v>
      </c>
      <c r="B316" s="111" t="s">
        <v>139</v>
      </c>
      <c r="C316" s="111" t="s">
        <v>140</v>
      </c>
      <c r="D316" s="112">
        <v>324.7810296945097</v>
      </c>
    </row>
    <row r="317" spans="1:4" x14ac:dyDescent="0.2">
      <c r="A317" s="111">
        <v>304</v>
      </c>
      <c r="B317" s="111" t="s">
        <v>59</v>
      </c>
      <c r="C317" s="111" t="s">
        <v>140</v>
      </c>
      <c r="D317" s="112">
        <v>310.70894497512739</v>
      </c>
    </row>
    <row r="318" spans="1:4" x14ac:dyDescent="0.2">
      <c r="A318" s="111">
        <v>305</v>
      </c>
      <c r="B318" s="111" t="s">
        <v>11</v>
      </c>
      <c r="C318" s="111" t="s">
        <v>140</v>
      </c>
      <c r="D318" s="112">
        <v>410.48615985595268</v>
      </c>
    </row>
    <row r="319" spans="1:4" x14ac:dyDescent="0.2">
      <c r="A319" s="111">
        <v>306</v>
      </c>
      <c r="B319" s="111" t="s">
        <v>139</v>
      </c>
      <c r="C319" s="111" t="s">
        <v>140</v>
      </c>
      <c r="D319" s="112">
        <v>437.52250740073856</v>
      </c>
    </row>
    <row r="320" spans="1:4" x14ac:dyDescent="0.2">
      <c r="A320" s="111">
        <v>307</v>
      </c>
      <c r="B320" s="111" t="s">
        <v>11</v>
      </c>
      <c r="C320" s="111" t="s">
        <v>141</v>
      </c>
      <c r="D320" s="112">
        <v>909.02432325205234</v>
      </c>
    </row>
    <row r="321" spans="1:4" x14ac:dyDescent="0.2">
      <c r="A321" s="111">
        <v>308</v>
      </c>
      <c r="B321" s="111" t="s">
        <v>11</v>
      </c>
      <c r="C321" s="111" t="s">
        <v>142</v>
      </c>
      <c r="D321" s="112">
        <v>1315.3782769249549</v>
      </c>
    </row>
    <row r="322" spans="1:4" x14ac:dyDescent="0.2">
      <c r="A322" s="111">
        <v>309</v>
      </c>
      <c r="B322" s="111" t="s">
        <v>12</v>
      </c>
      <c r="C322" s="111" t="s">
        <v>142</v>
      </c>
      <c r="D322" s="112">
        <v>1514.5115512558368</v>
      </c>
    </row>
    <row r="323" spans="1:4" x14ac:dyDescent="0.2">
      <c r="A323" s="111">
        <v>310</v>
      </c>
      <c r="B323" s="111" t="s">
        <v>59</v>
      </c>
      <c r="C323" s="111" t="s">
        <v>141</v>
      </c>
      <c r="D323" s="112">
        <v>962.24860377819141</v>
      </c>
    </row>
    <row r="324" spans="1:4" x14ac:dyDescent="0.2">
      <c r="A324" s="111">
        <v>311</v>
      </c>
      <c r="B324" s="111" t="s">
        <v>12</v>
      </c>
      <c r="C324" s="111" t="s">
        <v>142</v>
      </c>
      <c r="D324" s="112">
        <v>1204.8707541123692</v>
      </c>
    </row>
    <row r="325" spans="1:4" x14ac:dyDescent="0.2">
      <c r="A325" s="111">
        <v>312</v>
      </c>
      <c r="B325" s="111" t="s">
        <v>12</v>
      </c>
      <c r="C325" s="111" t="s">
        <v>140</v>
      </c>
      <c r="D325" s="112">
        <v>430.13397625659962</v>
      </c>
    </row>
    <row r="326" spans="1:4" x14ac:dyDescent="0.2">
      <c r="A326" s="111">
        <v>313</v>
      </c>
      <c r="B326" s="111" t="s">
        <v>59</v>
      </c>
      <c r="C326" s="111" t="s">
        <v>142</v>
      </c>
      <c r="D326" s="112">
        <v>1549.3026520584735</v>
      </c>
    </row>
    <row r="327" spans="1:4" x14ac:dyDescent="0.2">
      <c r="A327" s="111">
        <v>314</v>
      </c>
      <c r="B327" s="111" t="s">
        <v>139</v>
      </c>
      <c r="C327" s="111" t="s">
        <v>140</v>
      </c>
      <c r="D327" s="112">
        <v>222.78817102572711</v>
      </c>
    </row>
    <row r="328" spans="1:4" x14ac:dyDescent="0.2">
      <c r="A328" s="111">
        <v>315</v>
      </c>
      <c r="B328" s="111" t="s">
        <v>59</v>
      </c>
      <c r="C328" s="111" t="s">
        <v>141</v>
      </c>
      <c r="D328" s="112">
        <v>508.68251594592118</v>
      </c>
    </row>
    <row r="329" spans="1:4" x14ac:dyDescent="0.2">
      <c r="A329" s="111">
        <v>316</v>
      </c>
      <c r="B329" s="111" t="s">
        <v>12</v>
      </c>
      <c r="C329" s="111" t="s">
        <v>141</v>
      </c>
      <c r="D329" s="112">
        <v>547.70043031098362</v>
      </c>
    </row>
    <row r="330" spans="1:4" x14ac:dyDescent="0.2">
      <c r="A330" s="111">
        <v>317</v>
      </c>
      <c r="B330" s="111" t="s">
        <v>139</v>
      </c>
      <c r="C330" s="111" t="s">
        <v>140</v>
      </c>
      <c r="D330" s="112">
        <v>208.39564195684682</v>
      </c>
    </row>
    <row r="331" spans="1:4" x14ac:dyDescent="0.2">
      <c r="A331" s="111">
        <v>318</v>
      </c>
      <c r="B331" s="111" t="s">
        <v>11</v>
      </c>
      <c r="C331" s="111" t="s">
        <v>142</v>
      </c>
      <c r="D331" s="112">
        <v>1933.011871700186</v>
      </c>
    </row>
    <row r="332" spans="1:4" x14ac:dyDescent="0.2">
      <c r="A332" s="111">
        <v>319</v>
      </c>
      <c r="B332" s="111" t="s">
        <v>59</v>
      </c>
      <c r="C332" s="111" t="s">
        <v>141</v>
      </c>
      <c r="D332" s="112">
        <v>755.65355388042849</v>
      </c>
    </row>
    <row r="333" spans="1:4" x14ac:dyDescent="0.2">
      <c r="A333" s="111">
        <v>320</v>
      </c>
      <c r="B333" s="111" t="s">
        <v>59</v>
      </c>
      <c r="C333" s="111" t="s">
        <v>141</v>
      </c>
      <c r="D333" s="112">
        <v>826.48701437421801</v>
      </c>
    </row>
    <row r="334" spans="1:4" x14ac:dyDescent="0.2">
      <c r="A334" s="111">
        <v>321</v>
      </c>
      <c r="B334" s="111" t="s">
        <v>59</v>
      </c>
      <c r="C334" s="111" t="s">
        <v>141</v>
      </c>
      <c r="D334" s="112">
        <v>771.03488265633109</v>
      </c>
    </row>
    <row r="335" spans="1:4" x14ac:dyDescent="0.2">
      <c r="A335" s="111">
        <v>322</v>
      </c>
      <c r="B335" s="111" t="s">
        <v>59</v>
      </c>
      <c r="C335" s="111" t="s">
        <v>142</v>
      </c>
      <c r="D335" s="112">
        <v>1040.3149510177923</v>
      </c>
    </row>
    <row r="336" spans="1:4" x14ac:dyDescent="0.2">
      <c r="A336" s="111">
        <v>323</v>
      </c>
      <c r="B336" s="111" t="s">
        <v>11</v>
      </c>
      <c r="C336" s="111" t="s">
        <v>140</v>
      </c>
      <c r="D336" s="112">
        <v>285.64104129154333</v>
      </c>
    </row>
    <row r="337" spans="1:4" x14ac:dyDescent="0.2">
      <c r="A337" s="111">
        <v>324</v>
      </c>
      <c r="B337" s="111" t="s">
        <v>59</v>
      </c>
      <c r="C337" s="111" t="s">
        <v>141</v>
      </c>
      <c r="D337" s="112">
        <v>993.30118717001869</v>
      </c>
    </row>
    <row r="338" spans="1:4" x14ac:dyDescent="0.2">
      <c r="A338" s="111">
        <v>325</v>
      </c>
      <c r="B338" s="111" t="s">
        <v>12</v>
      </c>
      <c r="C338" s="111" t="s">
        <v>140</v>
      </c>
      <c r="D338" s="112">
        <v>327.13400677510913</v>
      </c>
    </row>
    <row r="339" spans="1:4" x14ac:dyDescent="0.2">
      <c r="A339" s="111">
        <v>326</v>
      </c>
      <c r="B339" s="111" t="s">
        <v>11</v>
      </c>
      <c r="C339" s="111" t="s">
        <v>142</v>
      </c>
      <c r="D339" s="112">
        <v>1915.2195806756799</v>
      </c>
    </row>
    <row r="340" spans="1:4" x14ac:dyDescent="0.2">
      <c r="A340" s="111">
        <v>327</v>
      </c>
      <c r="B340" s="111" t="s">
        <v>12</v>
      </c>
      <c r="C340" s="111" t="s">
        <v>142</v>
      </c>
      <c r="D340" s="112">
        <v>1283.4559160130621</v>
      </c>
    </row>
    <row r="341" spans="1:4" x14ac:dyDescent="0.2">
      <c r="A341" s="111">
        <v>328</v>
      </c>
      <c r="B341" s="111" t="s">
        <v>139</v>
      </c>
      <c r="C341" s="111" t="s">
        <v>140</v>
      </c>
      <c r="D341" s="112">
        <v>206.72017578661459</v>
      </c>
    </row>
    <row r="342" spans="1:4" x14ac:dyDescent="0.2">
      <c r="A342" s="111">
        <v>329</v>
      </c>
      <c r="B342" s="111" t="s">
        <v>11</v>
      </c>
      <c r="C342" s="111" t="s">
        <v>141</v>
      </c>
      <c r="D342" s="112">
        <v>827.44834742271189</v>
      </c>
    </row>
    <row r="343" spans="1:4" x14ac:dyDescent="0.2">
      <c r="A343" s="111">
        <v>330</v>
      </c>
      <c r="B343" s="111" t="s">
        <v>59</v>
      </c>
      <c r="C343" s="111" t="s">
        <v>142</v>
      </c>
      <c r="D343" s="112">
        <v>1949.5223853267007</v>
      </c>
    </row>
    <row r="344" spans="1:4" x14ac:dyDescent="0.2">
      <c r="A344" s="111">
        <v>331</v>
      </c>
      <c r="B344" s="111" t="s">
        <v>59</v>
      </c>
      <c r="C344" s="111" t="s">
        <v>140</v>
      </c>
      <c r="D344" s="112">
        <v>334.68733787041845</v>
      </c>
    </row>
    <row r="345" spans="1:4" x14ac:dyDescent="0.2">
      <c r="A345" s="111">
        <v>332</v>
      </c>
      <c r="B345" s="111" t="s">
        <v>59</v>
      </c>
      <c r="C345" s="111" t="s">
        <v>141</v>
      </c>
      <c r="D345" s="112">
        <v>566.08783227027197</v>
      </c>
    </row>
    <row r="346" spans="1:4" x14ac:dyDescent="0.2">
      <c r="A346" s="111">
        <v>333</v>
      </c>
      <c r="B346" s="111" t="s">
        <v>59</v>
      </c>
      <c r="C346" s="111" t="s">
        <v>140</v>
      </c>
      <c r="D346" s="112">
        <v>263.71349223303935</v>
      </c>
    </row>
    <row r="347" spans="1:4" x14ac:dyDescent="0.2">
      <c r="A347" s="111">
        <v>334</v>
      </c>
      <c r="B347" s="111" t="s">
        <v>11</v>
      </c>
      <c r="C347" s="111" t="s">
        <v>140</v>
      </c>
      <c r="D347" s="112">
        <v>248.47865230262153</v>
      </c>
    </row>
    <row r="348" spans="1:4" x14ac:dyDescent="0.2">
      <c r="A348" s="111">
        <v>335</v>
      </c>
      <c r="B348" s="111" t="s">
        <v>11</v>
      </c>
      <c r="C348" s="111" t="s">
        <v>140</v>
      </c>
      <c r="D348" s="112">
        <v>496.79555650502027</v>
      </c>
    </row>
    <row r="349" spans="1:4" x14ac:dyDescent="0.2">
      <c r="A349" s="111">
        <v>336</v>
      </c>
      <c r="B349" s="111" t="s">
        <v>59</v>
      </c>
      <c r="C349" s="111" t="s">
        <v>140</v>
      </c>
      <c r="D349" s="112">
        <v>439.40855128635519</v>
      </c>
    </row>
    <row r="350" spans="1:4" x14ac:dyDescent="0.2">
      <c r="A350" s="111">
        <v>337</v>
      </c>
      <c r="B350" s="111" t="s">
        <v>59</v>
      </c>
      <c r="C350" s="111" t="s">
        <v>140</v>
      </c>
      <c r="D350" s="112">
        <v>212.88186284981842</v>
      </c>
    </row>
    <row r="351" spans="1:4" x14ac:dyDescent="0.2">
      <c r="A351" s="111">
        <v>338</v>
      </c>
      <c r="B351" s="111" t="s">
        <v>59</v>
      </c>
      <c r="C351" s="111" t="s">
        <v>140</v>
      </c>
      <c r="D351" s="112">
        <v>246.72078615680408</v>
      </c>
    </row>
    <row r="352" spans="1:4" x14ac:dyDescent="0.2">
      <c r="A352" s="111">
        <v>339</v>
      </c>
      <c r="B352" s="111" t="s">
        <v>12</v>
      </c>
      <c r="C352" s="111" t="s">
        <v>141</v>
      </c>
      <c r="D352" s="112">
        <v>645.16129032258073</v>
      </c>
    </row>
    <row r="353" spans="1:7" x14ac:dyDescent="0.2">
      <c r="A353" s="111">
        <v>340</v>
      </c>
      <c r="B353" s="111" t="s">
        <v>139</v>
      </c>
      <c r="C353" s="111" t="s">
        <v>140</v>
      </c>
      <c r="D353" s="112">
        <v>257.61589403973511</v>
      </c>
    </row>
    <row r="354" spans="1:7" x14ac:dyDescent="0.2">
      <c r="A354" s="111">
        <v>341</v>
      </c>
      <c r="B354" s="111" t="s">
        <v>12</v>
      </c>
      <c r="C354" s="111" t="s">
        <v>142</v>
      </c>
      <c r="D354" s="112">
        <v>1890.4080324716942</v>
      </c>
    </row>
    <row r="355" spans="1:7" x14ac:dyDescent="0.2">
      <c r="A355" s="111">
        <v>342</v>
      </c>
      <c r="B355" s="111" t="s">
        <v>139</v>
      </c>
      <c r="C355" s="111" t="s">
        <v>140</v>
      </c>
      <c r="D355" s="112">
        <v>412.01513718070009</v>
      </c>
    </row>
    <row r="356" spans="1:7" x14ac:dyDescent="0.2">
      <c r="A356" s="111">
        <v>343</v>
      </c>
      <c r="B356" s="111" t="s">
        <v>11</v>
      </c>
      <c r="C356" s="111" t="s">
        <v>140</v>
      </c>
      <c r="D356" s="112">
        <v>364.75417340617082</v>
      </c>
    </row>
    <row r="357" spans="1:7" x14ac:dyDescent="0.2">
      <c r="A357" s="111">
        <v>344</v>
      </c>
      <c r="B357" s="111" t="s">
        <v>139</v>
      </c>
      <c r="C357" s="111" t="s">
        <v>140</v>
      </c>
      <c r="D357" s="112">
        <v>377.18741416669207</v>
      </c>
    </row>
    <row r="358" spans="1:7" x14ac:dyDescent="0.2">
      <c r="A358" s="111">
        <v>345</v>
      </c>
      <c r="B358" s="111" t="s">
        <v>139</v>
      </c>
      <c r="C358" s="111" t="s">
        <v>141</v>
      </c>
      <c r="D358" s="112">
        <v>718.07000946073799</v>
      </c>
    </row>
    <row r="359" spans="1:7" x14ac:dyDescent="0.2">
      <c r="A359" s="111">
        <v>346</v>
      </c>
      <c r="B359" s="111" t="s">
        <v>59</v>
      </c>
      <c r="C359" s="111" t="s">
        <v>141</v>
      </c>
      <c r="D359" s="112">
        <v>733.72600482192445</v>
      </c>
    </row>
    <row r="360" spans="1:7" x14ac:dyDescent="0.2">
      <c r="A360" s="111">
        <v>347</v>
      </c>
      <c r="B360" s="111" t="s">
        <v>11</v>
      </c>
      <c r="C360" s="111" t="s">
        <v>141</v>
      </c>
      <c r="D360" s="112">
        <v>739.17355876339002</v>
      </c>
    </row>
    <row r="361" spans="1:7" x14ac:dyDescent="0.2">
      <c r="A361" s="111">
        <v>348</v>
      </c>
      <c r="B361" s="111" t="s">
        <v>139</v>
      </c>
      <c r="C361" s="111" t="s">
        <v>142</v>
      </c>
      <c r="D361" s="112">
        <v>1996.3682973723562</v>
      </c>
    </row>
    <row r="362" spans="1:7" x14ac:dyDescent="0.2">
      <c r="A362" s="111">
        <v>349</v>
      </c>
      <c r="B362" s="111" t="s">
        <v>59</v>
      </c>
      <c r="C362" s="111" t="s">
        <v>141</v>
      </c>
      <c r="D362" s="112">
        <v>548.7380596331675</v>
      </c>
    </row>
    <row r="363" spans="1:7" x14ac:dyDescent="0.2">
      <c r="A363" s="111">
        <v>350</v>
      </c>
      <c r="B363" s="111" t="s">
        <v>59</v>
      </c>
      <c r="C363" s="111" t="s">
        <v>141</v>
      </c>
      <c r="D363" s="112">
        <v>942.85409100619529</v>
      </c>
    </row>
    <row r="364" spans="1:7" x14ac:dyDescent="0.2">
      <c r="A364" s="111">
        <v>351</v>
      </c>
      <c r="B364" s="111" t="s">
        <v>59</v>
      </c>
      <c r="C364" s="111" t="s">
        <v>140</v>
      </c>
      <c r="D364" s="112">
        <v>222.71492660298472</v>
      </c>
      <c r="G364" s="64"/>
    </row>
    <row r="365" spans="1:7" x14ac:dyDescent="0.2">
      <c r="A365" s="111">
        <v>352</v>
      </c>
      <c r="B365" s="111" t="s">
        <v>12</v>
      </c>
      <c r="C365" s="111" t="s">
        <v>141</v>
      </c>
      <c r="D365" s="112">
        <v>640.47669911801506</v>
      </c>
    </row>
    <row r="366" spans="1:7" x14ac:dyDescent="0.2">
      <c r="A366" s="111">
        <v>353</v>
      </c>
      <c r="B366" s="111" t="s">
        <v>11</v>
      </c>
      <c r="C366" s="111" t="s">
        <v>140</v>
      </c>
      <c r="D366" s="112">
        <v>303.29294717246012</v>
      </c>
    </row>
    <row r="367" spans="1:7" x14ac:dyDescent="0.2">
      <c r="A367" s="111">
        <v>354</v>
      </c>
      <c r="B367" s="111" t="s">
        <v>139</v>
      </c>
      <c r="C367" s="111" t="s">
        <v>140</v>
      </c>
      <c r="D367" s="112">
        <v>262.99020355845823</v>
      </c>
    </row>
    <row r="368" spans="1:7" x14ac:dyDescent="0.2">
      <c r="A368" s="111">
        <v>355</v>
      </c>
      <c r="B368" s="111" t="s">
        <v>12</v>
      </c>
      <c r="C368" s="111" t="s">
        <v>140</v>
      </c>
      <c r="D368" s="112">
        <v>370.69612720114753</v>
      </c>
    </row>
    <row r="369" spans="1:4" x14ac:dyDescent="0.2">
      <c r="A369" s="111">
        <v>356</v>
      </c>
      <c r="B369" s="111" t="s">
        <v>139</v>
      </c>
      <c r="C369" s="111" t="s">
        <v>142</v>
      </c>
      <c r="D369" s="112">
        <v>1155.7969908749656</v>
      </c>
    </row>
    <row r="370" spans="1:4" x14ac:dyDescent="0.2">
      <c r="A370" s="111">
        <v>357</v>
      </c>
      <c r="B370" s="111" t="s">
        <v>59</v>
      </c>
      <c r="C370" s="111" t="s">
        <v>142</v>
      </c>
      <c r="D370" s="112">
        <v>1955.809198278756</v>
      </c>
    </row>
    <row r="371" spans="1:4" x14ac:dyDescent="0.2">
      <c r="A371" s="111">
        <v>358</v>
      </c>
      <c r="B371" s="111" t="s">
        <v>11</v>
      </c>
      <c r="C371" s="111" t="s">
        <v>140</v>
      </c>
      <c r="D371" s="112">
        <v>264.04309213538011</v>
      </c>
    </row>
    <row r="372" spans="1:4" x14ac:dyDescent="0.2">
      <c r="A372" s="111">
        <v>359</v>
      </c>
      <c r="B372" s="111" t="s">
        <v>12</v>
      </c>
      <c r="C372" s="111" t="s">
        <v>140</v>
      </c>
      <c r="D372" s="112">
        <v>454.17645802179021</v>
      </c>
    </row>
    <row r="373" spans="1:4" x14ac:dyDescent="0.2">
      <c r="A373" s="111">
        <v>360</v>
      </c>
      <c r="B373" s="111" t="s">
        <v>11</v>
      </c>
      <c r="C373" s="111" t="s">
        <v>141</v>
      </c>
      <c r="D373" s="112">
        <v>612.64381847590562</v>
      </c>
    </row>
    <row r="374" spans="1:4" x14ac:dyDescent="0.2">
      <c r="A374" s="111">
        <v>361</v>
      </c>
      <c r="B374" s="111" t="s">
        <v>139</v>
      </c>
      <c r="C374" s="111" t="s">
        <v>142</v>
      </c>
      <c r="D374" s="112">
        <v>1089.3581957457197</v>
      </c>
    </row>
    <row r="375" spans="1:4" x14ac:dyDescent="0.2">
      <c r="A375" s="111">
        <v>362</v>
      </c>
      <c r="B375" s="111" t="s">
        <v>11</v>
      </c>
      <c r="C375" s="111" t="s">
        <v>140</v>
      </c>
      <c r="D375" s="112">
        <v>364.47950682088685</v>
      </c>
    </row>
    <row r="376" spans="1:4" x14ac:dyDescent="0.2">
      <c r="A376" s="111">
        <v>363</v>
      </c>
      <c r="B376" s="111" t="s">
        <v>139</v>
      </c>
      <c r="C376" s="111" t="s">
        <v>141</v>
      </c>
      <c r="D376" s="112">
        <v>636.41773735770744</v>
      </c>
    </row>
    <row r="377" spans="1:4" x14ac:dyDescent="0.2">
      <c r="A377" s="111">
        <v>364</v>
      </c>
      <c r="B377" s="111" t="s">
        <v>12</v>
      </c>
      <c r="C377" s="111" t="s">
        <v>141</v>
      </c>
      <c r="D377" s="112">
        <v>587.81701101718193</v>
      </c>
    </row>
    <row r="378" spans="1:4" x14ac:dyDescent="0.2">
      <c r="A378" s="111">
        <v>365</v>
      </c>
      <c r="B378" s="111" t="s">
        <v>59</v>
      </c>
      <c r="C378" s="111" t="s">
        <v>140</v>
      </c>
      <c r="D378" s="112">
        <v>267.69615771965698</v>
      </c>
    </row>
    <row r="379" spans="1:4" x14ac:dyDescent="0.2">
      <c r="A379" s="111">
        <v>366</v>
      </c>
      <c r="B379" s="111" t="s">
        <v>12</v>
      </c>
      <c r="C379" s="111" t="s">
        <v>141</v>
      </c>
      <c r="D379" s="112">
        <v>884.97573778496655</v>
      </c>
    </row>
    <row r="380" spans="1:4" x14ac:dyDescent="0.2">
      <c r="A380" s="111">
        <v>367</v>
      </c>
      <c r="B380" s="111" t="s">
        <v>12</v>
      </c>
      <c r="C380" s="111" t="s">
        <v>140</v>
      </c>
      <c r="D380" s="112">
        <v>376.99514755699329</v>
      </c>
    </row>
    <row r="381" spans="1:4" x14ac:dyDescent="0.2">
      <c r="A381" s="111">
        <v>368</v>
      </c>
      <c r="B381" s="111" t="s">
        <v>139</v>
      </c>
      <c r="C381" s="111" t="s">
        <v>142</v>
      </c>
      <c r="D381" s="112">
        <v>1482.1314127018036</v>
      </c>
    </row>
    <row r="382" spans="1:4" x14ac:dyDescent="0.2">
      <c r="A382" s="111">
        <v>369</v>
      </c>
      <c r="B382" s="111" t="s">
        <v>11</v>
      </c>
      <c r="C382" s="111" t="s">
        <v>142</v>
      </c>
      <c r="D382" s="112">
        <v>1241.1572618793298</v>
      </c>
    </row>
    <row r="383" spans="1:4" x14ac:dyDescent="0.2">
      <c r="A383" s="111">
        <v>370</v>
      </c>
      <c r="B383" s="111" t="s">
        <v>12</v>
      </c>
      <c r="C383" s="111" t="s">
        <v>140</v>
      </c>
      <c r="D383" s="112">
        <v>378.2128360850856</v>
      </c>
    </row>
    <row r="384" spans="1:4" x14ac:dyDescent="0.2">
      <c r="A384" s="111">
        <v>371</v>
      </c>
      <c r="B384" s="111" t="s">
        <v>11</v>
      </c>
      <c r="C384" s="111" t="s">
        <v>141</v>
      </c>
      <c r="D384" s="112">
        <v>631.01596118045597</v>
      </c>
    </row>
    <row r="385" spans="1:4" x14ac:dyDescent="0.2">
      <c r="A385" s="111">
        <v>372</v>
      </c>
      <c r="B385" s="111" t="s">
        <v>12</v>
      </c>
      <c r="C385" s="111" t="s">
        <v>141</v>
      </c>
      <c r="D385" s="112">
        <v>955.74816125980408</v>
      </c>
    </row>
    <row r="386" spans="1:4" x14ac:dyDescent="0.2">
      <c r="A386" s="111">
        <v>373</v>
      </c>
      <c r="B386" s="111" t="s">
        <v>139</v>
      </c>
      <c r="C386" s="111" t="s">
        <v>140</v>
      </c>
      <c r="D386" s="112">
        <v>479.28098391674547</v>
      </c>
    </row>
    <row r="387" spans="1:4" x14ac:dyDescent="0.2">
      <c r="A387" s="111">
        <v>374</v>
      </c>
      <c r="B387" s="111" t="s">
        <v>139</v>
      </c>
      <c r="C387" s="111" t="s">
        <v>140</v>
      </c>
      <c r="D387" s="112">
        <v>335.85009308145391</v>
      </c>
    </row>
    <row r="388" spans="1:4" x14ac:dyDescent="0.2">
      <c r="A388" s="111">
        <v>375</v>
      </c>
      <c r="B388" s="111" t="s">
        <v>59</v>
      </c>
      <c r="C388" s="111" t="s">
        <v>142</v>
      </c>
      <c r="D388" s="112">
        <v>1698.6602374340036</v>
      </c>
    </row>
    <row r="389" spans="1:4" x14ac:dyDescent="0.2">
      <c r="A389" s="111">
        <v>376</v>
      </c>
      <c r="B389" s="111" t="s">
        <v>11</v>
      </c>
      <c r="C389" s="111" t="s">
        <v>140</v>
      </c>
      <c r="D389" s="112">
        <v>215.21652882473219</v>
      </c>
    </row>
    <row r="390" spans="1:4" x14ac:dyDescent="0.2">
      <c r="A390" s="111">
        <v>377</v>
      </c>
      <c r="B390" s="111" t="s">
        <v>11</v>
      </c>
      <c r="C390" s="111" t="s">
        <v>142</v>
      </c>
      <c r="D390" s="112">
        <v>1983.3063753166296</v>
      </c>
    </row>
    <row r="391" spans="1:4" x14ac:dyDescent="0.2">
      <c r="A391" s="111">
        <v>378</v>
      </c>
      <c r="B391" s="111" t="s">
        <v>11</v>
      </c>
      <c r="C391" s="111" t="s">
        <v>142</v>
      </c>
      <c r="D391" s="112">
        <v>1075.319681386761</v>
      </c>
    </row>
    <row r="392" spans="1:4" x14ac:dyDescent="0.2">
      <c r="A392" s="111">
        <v>379</v>
      </c>
      <c r="B392" s="111" t="s">
        <v>11</v>
      </c>
      <c r="C392" s="111" t="s">
        <v>142</v>
      </c>
      <c r="D392" s="112">
        <v>1709.0670491653188</v>
      </c>
    </row>
    <row r="393" spans="1:4" x14ac:dyDescent="0.2">
      <c r="A393" s="111">
        <v>380</v>
      </c>
      <c r="B393" s="111" t="s">
        <v>12</v>
      </c>
      <c r="C393" s="111" t="s">
        <v>140</v>
      </c>
      <c r="D393" s="112">
        <v>494.70809045686207</v>
      </c>
    </row>
    <row r="394" spans="1:4" x14ac:dyDescent="0.2">
      <c r="A394" s="111">
        <v>381</v>
      </c>
      <c r="B394" s="111" t="s">
        <v>11</v>
      </c>
      <c r="C394" s="111" t="s">
        <v>142</v>
      </c>
      <c r="D394" s="112">
        <v>1335.8561967833491</v>
      </c>
    </row>
    <row r="395" spans="1:4" x14ac:dyDescent="0.2">
      <c r="A395" s="111">
        <v>382</v>
      </c>
      <c r="B395" s="111" t="s">
        <v>139</v>
      </c>
      <c r="C395" s="111" t="s">
        <v>141</v>
      </c>
      <c r="D395" s="112">
        <v>616.91640980254522</v>
      </c>
    </row>
    <row r="396" spans="1:4" x14ac:dyDescent="0.2">
      <c r="A396" s="111">
        <v>383</v>
      </c>
      <c r="B396" s="111" t="s">
        <v>139</v>
      </c>
      <c r="C396" s="111" t="s">
        <v>140</v>
      </c>
      <c r="D396" s="112">
        <v>458.81832331308937</v>
      </c>
    </row>
    <row r="397" spans="1:4" x14ac:dyDescent="0.2">
      <c r="A397" s="111">
        <v>384</v>
      </c>
      <c r="B397" s="111" t="s">
        <v>11</v>
      </c>
      <c r="C397" s="111" t="s">
        <v>140</v>
      </c>
      <c r="D397" s="112">
        <v>242.82967619861446</v>
      </c>
    </row>
    <row r="398" spans="1:4" x14ac:dyDescent="0.2">
      <c r="A398" s="111">
        <v>385</v>
      </c>
      <c r="B398" s="111" t="s">
        <v>11</v>
      </c>
      <c r="C398" s="111" t="s">
        <v>141</v>
      </c>
      <c r="D398" s="112">
        <v>505.31022064882353</v>
      </c>
    </row>
    <row r="399" spans="1:4" x14ac:dyDescent="0.2">
      <c r="A399" s="111">
        <v>386</v>
      </c>
      <c r="B399" s="111" t="s">
        <v>11</v>
      </c>
      <c r="C399" s="111" t="s">
        <v>140</v>
      </c>
      <c r="D399" s="112">
        <v>259.58433790093693</v>
      </c>
    </row>
    <row r="400" spans="1:4" x14ac:dyDescent="0.2">
      <c r="A400" s="111">
        <v>387</v>
      </c>
      <c r="B400" s="111" t="s">
        <v>11</v>
      </c>
      <c r="C400" s="111" t="s">
        <v>141</v>
      </c>
      <c r="D400" s="112">
        <v>640.06469924008911</v>
      </c>
    </row>
    <row r="401" spans="1:4" x14ac:dyDescent="0.2">
      <c r="A401" s="111">
        <v>388</v>
      </c>
      <c r="B401" s="111" t="s">
        <v>139</v>
      </c>
      <c r="C401" s="111" t="s">
        <v>140</v>
      </c>
      <c r="D401" s="112">
        <v>459.22116763817252</v>
      </c>
    </row>
    <row r="402" spans="1:4" x14ac:dyDescent="0.2">
      <c r="A402" s="111">
        <v>389</v>
      </c>
      <c r="B402" s="111" t="s">
        <v>139</v>
      </c>
      <c r="C402" s="111" t="s">
        <v>142</v>
      </c>
      <c r="D402" s="112">
        <v>1599.4140446180609</v>
      </c>
    </row>
    <row r="403" spans="1:4" x14ac:dyDescent="0.2">
      <c r="A403" s="111">
        <v>390</v>
      </c>
      <c r="B403" s="111" t="s">
        <v>59</v>
      </c>
      <c r="C403" s="111" t="s">
        <v>142</v>
      </c>
      <c r="D403" s="112">
        <v>1692.6175725577564</v>
      </c>
    </row>
    <row r="404" spans="1:4" x14ac:dyDescent="0.2">
      <c r="A404" s="111">
        <v>391</v>
      </c>
      <c r="B404" s="111" t="s">
        <v>11</v>
      </c>
      <c r="C404" s="111" t="s">
        <v>140</v>
      </c>
      <c r="D404" s="112">
        <v>291.77526169621876</v>
      </c>
    </row>
    <row r="405" spans="1:4" x14ac:dyDescent="0.2">
      <c r="A405" s="111">
        <v>392</v>
      </c>
      <c r="B405" s="111" t="s">
        <v>11</v>
      </c>
      <c r="C405" s="111" t="s">
        <v>142</v>
      </c>
      <c r="D405" s="112">
        <v>1313.7607959227271</v>
      </c>
    </row>
    <row r="406" spans="1:4" x14ac:dyDescent="0.2">
      <c r="A406" s="111">
        <v>393</v>
      </c>
      <c r="B406" s="111" t="s">
        <v>59</v>
      </c>
      <c r="C406" s="111" t="s">
        <v>140</v>
      </c>
      <c r="D406" s="112">
        <v>306.3692129276406</v>
      </c>
    </row>
    <row r="407" spans="1:4" x14ac:dyDescent="0.2">
      <c r="A407" s="111">
        <v>394</v>
      </c>
      <c r="B407" s="111" t="s">
        <v>11</v>
      </c>
      <c r="C407" s="111" t="s">
        <v>140</v>
      </c>
      <c r="D407" s="112">
        <v>355.71764275032808</v>
      </c>
    </row>
    <row r="408" spans="1:4" x14ac:dyDescent="0.2">
      <c r="A408" s="111">
        <v>395</v>
      </c>
      <c r="B408" s="111" t="s">
        <v>11</v>
      </c>
      <c r="C408" s="111" t="s">
        <v>140</v>
      </c>
      <c r="D408" s="112">
        <v>288.52504043702504</v>
      </c>
    </row>
    <row r="409" spans="1:4" x14ac:dyDescent="0.2">
      <c r="A409" s="111">
        <v>396</v>
      </c>
      <c r="B409" s="111" t="s">
        <v>12</v>
      </c>
      <c r="C409" s="111" t="s">
        <v>140</v>
      </c>
      <c r="D409" s="112">
        <v>216.90115054780725</v>
      </c>
    </row>
    <row r="410" spans="1:4" x14ac:dyDescent="0.2">
      <c r="A410" s="111">
        <v>397</v>
      </c>
      <c r="B410" s="111" t="s">
        <v>11</v>
      </c>
      <c r="C410" s="111" t="s">
        <v>140</v>
      </c>
      <c r="D410" s="112">
        <v>293.20352793969539</v>
      </c>
    </row>
    <row r="411" spans="1:4" x14ac:dyDescent="0.2">
      <c r="A411" s="111">
        <v>398</v>
      </c>
      <c r="B411" s="111" t="s">
        <v>12</v>
      </c>
      <c r="C411" s="111" t="s">
        <v>142</v>
      </c>
      <c r="D411" s="112">
        <v>1591.4487136448256</v>
      </c>
    </row>
    <row r="412" spans="1:4" x14ac:dyDescent="0.2">
      <c r="A412" s="111">
        <v>399</v>
      </c>
      <c r="B412" s="111" t="s">
        <v>139</v>
      </c>
      <c r="C412" s="111" t="s">
        <v>142</v>
      </c>
      <c r="D412" s="112">
        <v>1305.0935392315439</v>
      </c>
    </row>
    <row r="413" spans="1:4" x14ac:dyDescent="0.2">
      <c r="A413" s="111">
        <v>400</v>
      </c>
      <c r="B413" s="111" t="s">
        <v>12</v>
      </c>
      <c r="C413" s="111" t="s">
        <v>142</v>
      </c>
      <c r="D413" s="112">
        <v>1113.2236701559495</v>
      </c>
    </row>
    <row r="414" spans="1:4" x14ac:dyDescent="0.2">
      <c r="A414" s="111">
        <v>401</v>
      </c>
      <c r="B414" s="111" t="s">
        <v>59</v>
      </c>
      <c r="C414" s="111" t="s">
        <v>142</v>
      </c>
      <c r="D414" s="112">
        <v>1573.5343485824153</v>
      </c>
    </row>
    <row r="415" spans="1:4" x14ac:dyDescent="0.2">
      <c r="A415" s="111">
        <v>402</v>
      </c>
      <c r="B415" s="111" t="s">
        <v>139</v>
      </c>
      <c r="C415" s="111" t="s">
        <v>140</v>
      </c>
      <c r="D415" s="112">
        <v>204.48622089297157</v>
      </c>
    </row>
    <row r="416" spans="1:4" x14ac:dyDescent="0.2">
      <c r="A416" s="111">
        <v>403</v>
      </c>
      <c r="B416" s="111" t="s">
        <v>139</v>
      </c>
      <c r="C416" s="111" t="s">
        <v>141</v>
      </c>
      <c r="D416" s="112">
        <v>838.70967741935488</v>
      </c>
    </row>
    <row r="417" spans="1:4" x14ac:dyDescent="0.2">
      <c r="A417" s="111">
        <v>404</v>
      </c>
      <c r="B417" s="111" t="s">
        <v>139</v>
      </c>
      <c r="C417" s="111" t="s">
        <v>140</v>
      </c>
      <c r="D417" s="112">
        <v>426.67317728202153</v>
      </c>
    </row>
    <row r="418" spans="1:4" x14ac:dyDescent="0.2">
      <c r="A418" s="111">
        <v>405</v>
      </c>
      <c r="B418" s="111" t="s">
        <v>59</v>
      </c>
      <c r="C418" s="111" t="s">
        <v>142</v>
      </c>
      <c r="D418" s="112">
        <v>1842.8601947080906</v>
      </c>
    </row>
    <row r="419" spans="1:4" x14ac:dyDescent="0.2">
      <c r="A419" s="111">
        <v>406</v>
      </c>
      <c r="B419" s="111" t="s">
        <v>59</v>
      </c>
      <c r="C419" s="111" t="s">
        <v>142</v>
      </c>
      <c r="D419" s="112">
        <v>1671.7429120761742</v>
      </c>
    </row>
    <row r="420" spans="1:4" x14ac:dyDescent="0.2">
      <c r="A420" s="111">
        <v>407</v>
      </c>
      <c r="B420" s="111" t="s">
        <v>139</v>
      </c>
      <c r="C420" s="111" t="s">
        <v>141</v>
      </c>
      <c r="D420" s="112">
        <v>676.0612811670278</v>
      </c>
    </row>
    <row r="421" spans="1:4" x14ac:dyDescent="0.2">
      <c r="A421" s="111">
        <v>408</v>
      </c>
      <c r="B421" s="111" t="s">
        <v>59</v>
      </c>
      <c r="C421" s="111" t="s">
        <v>140</v>
      </c>
      <c r="D421" s="112">
        <v>412.17993713187047</v>
      </c>
    </row>
    <row r="422" spans="1:4" x14ac:dyDescent="0.2">
      <c r="A422" s="111">
        <v>409</v>
      </c>
      <c r="B422" s="111" t="s">
        <v>12</v>
      </c>
      <c r="C422" s="111" t="s">
        <v>140</v>
      </c>
      <c r="D422" s="112">
        <v>389.04385509811698</v>
      </c>
    </row>
    <row r="423" spans="1:4" x14ac:dyDescent="0.2">
      <c r="A423" s="111">
        <v>410</v>
      </c>
      <c r="B423" s="111" t="s">
        <v>139</v>
      </c>
      <c r="C423" s="111" t="s">
        <v>140</v>
      </c>
      <c r="D423" s="112">
        <v>239.77172154911955</v>
      </c>
    </row>
    <row r="424" spans="1:4" x14ac:dyDescent="0.2">
      <c r="A424" s="111">
        <v>411</v>
      </c>
      <c r="B424" s="111" t="s">
        <v>139</v>
      </c>
      <c r="C424" s="111" t="s">
        <v>140</v>
      </c>
      <c r="D424" s="112">
        <v>349.14395580919825</v>
      </c>
    </row>
    <row r="425" spans="1:4" x14ac:dyDescent="0.2">
      <c r="A425" s="111">
        <v>412</v>
      </c>
      <c r="B425" s="111" t="s">
        <v>12</v>
      </c>
      <c r="C425" s="111" t="s">
        <v>141</v>
      </c>
      <c r="D425" s="112">
        <v>888.31751457258827</v>
      </c>
    </row>
    <row r="426" spans="1:4" x14ac:dyDescent="0.2">
      <c r="A426" s="111">
        <v>413</v>
      </c>
      <c r="B426" s="111" t="s">
        <v>59</v>
      </c>
      <c r="C426" s="111" t="s">
        <v>140</v>
      </c>
      <c r="D426" s="112">
        <v>269.79277932065798</v>
      </c>
    </row>
    <row r="427" spans="1:4" x14ac:dyDescent="0.2">
      <c r="A427" s="111">
        <v>414</v>
      </c>
      <c r="B427" s="111" t="s">
        <v>11</v>
      </c>
      <c r="C427" s="111" t="s">
        <v>142</v>
      </c>
      <c r="D427" s="112">
        <v>1012.2989593188269</v>
      </c>
    </row>
    <row r="428" spans="1:4" x14ac:dyDescent="0.2">
      <c r="A428" s="111">
        <v>415</v>
      </c>
      <c r="B428" s="111" t="s">
        <v>11</v>
      </c>
      <c r="C428" s="111" t="s">
        <v>140</v>
      </c>
      <c r="D428" s="112">
        <v>411.21860408337659</v>
      </c>
    </row>
    <row r="429" spans="1:4" x14ac:dyDescent="0.2">
      <c r="A429" s="111">
        <v>416</v>
      </c>
      <c r="B429" s="111" t="s">
        <v>59</v>
      </c>
      <c r="C429" s="111" t="s">
        <v>140</v>
      </c>
      <c r="D429" s="112">
        <v>277.86797692800684</v>
      </c>
    </row>
    <row r="430" spans="1:4" x14ac:dyDescent="0.2">
      <c r="A430" s="111">
        <v>417</v>
      </c>
      <c r="B430" s="111" t="s">
        <v>139</v>
      </c>
      <c r="C430" s="111" t="s">
        <v>140</v>
      </c>
      <c r="D430" s="112">
        <v>252.06762901699881</v>
      </c>
    </row>
    <row r="431" spans="1:4" x14ac:dyDescent="0.2">
      <c r="A431" s="111">
        <v>418</v>
      </c>
      <c r="B431" s="111" t="s">
        <v>11</v>
      </c>
      <c r="C431" s="111" t="s">
        <v>141</v>
      </c>
      <c r="D431" s="112">
        <v>756.11133152256843</v>
      </c>
    </row>
    <row r="432" spans="1:4" x14ac:dyDescent="0.2">
      <c r="A432" s="111">
        <v>419</v>
      </c>
      <c r="B432" s="111" t="s">
        <v>11</v>
      </c>
      <c r="C432" s="111" t="s">
        <v>140</v>
      </c>
      <c r="D432" s="112">
        <v>416.19006927701651</v>
      </c>
    </row>
    <row r="433" spans="1:4" x14ac:dyDescent="0.2">
      <c r="A433" s="111">
        <v>420</v>
      </c>
      <c r="B433" s="111" t="s">
        <v>139</v>
      </c>
      <c r="C433" s="111" t="s">
        <v>142</v>
      </c>
      <c r="D433" s="112">
        <v>1795.5870235297707</v>
      </c>
    </row>
    <row r="434" spans="1:4" x14ac:dyDescent="0.2">
      <c r="A434" s="111">
        <v>421</v>
      </c>
      <c r="B434" s="111" t="s">
        <v>139</v>
      </c>
      <c r="C434" s="111" t="s">
        <v>141</v>
      </c>
      <c r="D434" s="112">
        <v>856.60878322702729</v>
      </c>
    </row>
    <row r="435" spans="1:4" x14ac:dyDescent="0.2">
      <c r="A435" s="111">
        <v>422</v>
      </c>
      <c r="B435" s="111" t="s">
        <v>12</v>
      </c>
      <c r="C435" s="111" t="s">
        <v>140</v>
      </c>
      <c r="D435" s="112">
        <v>386.01336710715049</v>
      </c>
    </row>
    <row r="436" spans="1:4" x14ac:dyDescent="0.2">
      <c r="A436" s="111">
        <v>423</v>
      </c>
      <c r="B436" s="111" t="s">
        <v>59</v>
      </c>
      <c r="C436" s="111" t="s">
        <v>142</v>
      </c>
      <c r="D436" s="112">
        <v>1670.7663197729423</v>
      </c>
    </row>
    <row r="437" spans="1:4" x14ac:dyDescent="0.2">
      <c r="A437" s="111">
        <v>424</v>
      </c>
      <c r="B437" s="111" t="s">
        <v>59</v>
      </c>
      <c r="C437" s="111" t="s">
        <v>142</v>
      </c>
      <c r="D437" s="112">
        <v>1949.8275704214607</v>
      </c>
    </row>
    <row r="438" spans="1:4" x14ac:dyDescent="0.2">
      <c r="A438" s="111">
        <v>425</v>
      </c>
      <c r="B438" s="111" t="s">
        <v>139</v>
      </c>
      <c r="C438" s="111" t="s">
        <v>142</v>
      </c>
      <c r="D438" s="112">
        <v>1160.1001007110813</v>
      </c>
    </row>
    <row r="439" spans="1:4" x14ac:dyDescent="0.2">
      <c r="A439" s="111">
        <v>426</v>
      </c>
      <c r="B439" s="111" t="s">
        <v>139</v>
      </c>
      <c r="C439" s="111" t="s">
        <v>142</v>
      </c>
      <c r="D439" s="112">
        <v>1603.1983397930844</v>
      </c>
    </row>
    <row r="440" spans="1:4" x14ac:dyDescent="0.2">
      <c r="A440" s="111">
        <v>427</v>
      </c>
      <c r="B440" s="111" t="s">
        <v>11</v>
      </c>
      <c r="C440" s="111" t="s">
        <v>140</v>
      </c>
      <c r="D440" s="112">
        <v>373.06741538743245</v>
      </c>
    </row>
    <row r="441" spans="1:4" x14ac:dyDescent="0.2">
      <c r="A441" s="111">
        <v>428</v>
      </c>
      <c r="B441" s="111" t="s">
        <v>139</v>
      </c>
      <c r="C441" s="111" t="s">
        <v>140</v>
      </c>
      <c r="D441" s="112">
        <v>323.16049684133429</v>
      </c>
    </row>
    <row r="442" spans="1:4" x14ac:dyDescent="0.2">
      <c r="A442" s="111">
        <v>429</v>
      </c>
      <c r="B442" s="111" t="s">
        <v>12</v>
      </c>
      <c r="C442" s="111" t="s">
        <v>142</v>
      </c>
      <c r="D442" s="112">
        <v>1903.2563249610889</v>
      </c>
    </row>
    <row r="443" spans="1:4" x14ac:dyDescent="0.2">
      <c r="A443" s="111">
        <v>430</v>
      </c>
      <c r="B443" s="111" t="s">
        <v>12</v>
      </c>
      <c r="C443" s="111" t="s">
        <v>142</v>
      </c>
      <c r="D443" s="112">
        <v>1061.9830927457504</v>
      </c>
    </row>
    <row r="444" spans="1:4" x14ac:dyDescent="0.2">
      <c r="A444" s="111">
        <v>431</v>
      </c>
      <c r="B444" s="111" t="s">
        <v>59</v>
      </c>
      <c r="C444" s="111" t="s">
        <v>140</v>
      </c>
      <c r="D444" s="112">
        <v>286.60237434003722</v>
      </c>
    </row>
    <row r="445" spans="1:4" x14ac:dyDescent="0.2">
      <c r="A445" s="111">
        <v>432</v>
      </c>
      <c r="B445" s="111" t="s">
        <v>11</v>
      </c>
      <c r="C445" s="111" t="s">
        <v>141</v>
      </c>
      <c r="D445" s="112">
        <v>540.91006195257421</v>
      </c>
    </row>
    <row r="446" spans="1:4" x14ac:dyDescent="0.2">
      <c r="A446" s="111">
        <v>433</v>
      </c>
      <c r="B446" s="111" t="s">
        <v>139</v>
      </c>
      <c r="C446" s="111" t="s">
        <v>142</v>
      </c>
      <c r="D446" s="112">
        <v>1068.6971648304698</v>
      </c>
    </row>
    <row r="447" spans="1:4" x14ac:dyDescent="0.2">
      <c r="A447" s="111">
        <v>434</v>
      </c>
      <c r="B447" s="111" t="s">
        <v>139</v>
      </c>
      <c r="C447" s="111" t="s">
        <v>140</v>
      </c>
      <c r="D447" s="112">
        <v>362.54768517105629</v>
      </c>
    </row>
    <row r="448" spans="1:4" x14ac:dyDescent="0.2">
      <c r="A448" s="111">
        <v>435</v>
      </c>
      <c r="B448" s="111" t="s">
        <v>11</v>
      </c>
      <c r="C448" s="111" t="s">
        <v>141</v>
      </c>
      <c r="D448" s="112">
        <v>988.43348490859705</v>
      </c>
    </row>
    <row r="449" spans="1:4" x14ac:dyDescent="0.2">
      <c r="A449" s="111">
        <v>436</v>
      </c>
      <c r="B449" s="111" t="s">
        <v>11</v>
      </c>
      <c r="C449" s="111" t="s">
        <v>142</v>
      </c>
      <c r="D449" s="112">
        <v>1120.7007049775689</v>
      </c>
    </row>
    <row r="450" spans="1:4" x14ac:dyDescent="0.2">
      <c r="A450" s="111">
        <v>437</v>
      </c>
      <c r="B450" s="111" t="s">
        <v>11</v>
      </c>
      <c r="C450" s="111" t="s">
        <v>140</v>
      </c>
      <c r="D450" s="112">
        <v>363.51817377239297</v>
      </c>
    </row>
    <row r="451" spans="1:4" x14ac:dyDescent="0.2">
      <c r="A451" s="111">
        <v>438</v>
      </c>
      <c r="B451" s="111" t="s">
        <v>139</v>
      </c>
      <c r="C451" s="111" t="s">
        <v>140</v>
      </c>
      <c r="D451" s="112">
        <v>341.43498031556135</v>
      </c>
    </row>
    <row r="452" spans="1:4" x14ac:dyDescent="0.2">
      <c r="A452" s="111">
        <v>439</v>
      </c>
      <c r="B452" s="111" t="s">
        <v>11</v>
      </c>
      <c r="C452" s="111" t="s">
        <v>140</v>
      </c>
      <c r="D452" s="112">
        <v>413.49833674123352</v>
      </c>
    </row>
    <row r="453" spans="1:4" x14ac:dyDescent="0.2">
      <c r="A453" s="111">
        <v>440</v>
      </c>
      <c r="B453" s="111" t="s">
        <v>11</v>
      </c>
      <c r="C453" s="111" t="s">
        <v>142</v>
      </c>
      <c r="D453" s="112">
        <v>1685.1710562456128</v>
      </c>
    </row>
    <row r="454" spans="1:4" x14ac:dyDescent="0.2">
      <c r="A454" s="111">
        <v>441</v>
      </c>
      <c r="B454" s="111" t="s">
        <v>59</v>
      </c>
      <c r="C454" s="111" t="s">
        <v>140</v>
      </c>
      <c r="D454" s="112">
        <v>485.00320444349495</v>
      </c>
    </row>
    <row r="455" spans="1:4" x14ac:dyDescent="0.2">
      <c r="A455" s="111">
        <v>442</v>
      </c>
      <c r="B455" s="111" t="s">
        <v>12</v>
      </c>
      <c r="C455" s="111" t="s">
        <v>142</v>
      </c>
      <c r="D455" s="112">
        <v>1519.3945127719962</v>
      </c>
    </row>
    <row r="456" spans="1:4" x14ac:dyDescent="0.2">
      <c r="A456" s="111">
        <v>443</v>
      </c>
      <c r="B456" s="111" t="s">
        <v>59</v>
      </c>
      <c r="C456" s="111" t="s">
        <v>141</v>
      </c>
      <c r="D456" s="112">
        <v>521.27140110477001</v>
      </c>
    </row>
    <row r="457" spans="1:4" x14ac:dyDescent="0.2">
      <c r="A457" s="111">
        <v>444</v>
      </c>
      <c r="B457" s="111" t="s">
        <v>59</v>
      </c>
      <c r="C457" s="111" t="s">
        <v>142</v>
      </c>
      <c r="D457" s="112">
        <v>1867.1224097415084</v>
      </c>
    </row>
    <row r="458" spans="1:4" x14ac:dyDescent="0.2">
      <c r="A458" s="111">
        <v>445</v>
      </c>
      <c r="B458" s="111" t="s">
        <v>59</v>
      </c>
      <c r="C458" s="111" t="s">
        <v>140</v>
      </c>
      <c r="D458" s="112">
        <v>442.02703939939579</v>
      </c>
    </row>
    <row r="459" spans="1:4" x14ac:dyDescent="0.2">
      <c r="A459" s="111">
        <v>446</v>
      </c>
      <c r="B459" s="111" t="s">
        <v>11</v>
      </c>
      <c r="C459" s="111" t="s">
        <v>141</v>
      </c>
      <c r="D459" s="112">
        <v>916.47083956419567</v>
      </c>
    </row>
    <row r="460" spans="1:4" x14ac:dyDescent="0.2">
      <c r="A460" s="111">
        <v>447</v>
      </c>
      <c r="B460" s="111" t="s">
        <v>12</v>
      </c>
      <c r="C460" s="111" t="s">
        <v>140</v>
      </c>
      <c r="D460" s="112">
        <v>402.46589556566062</v>
      </c>
    </row>
    <row r="461" spans="1:4" x14ac:dyDescent="0.2">
      <c r="A461" s="111">
        <v>448</v>
      </c>
      <c r="B461" s="111" t="s">
        <v>59</v>
      </c>
      <c r="C461" s="111" t="s">
        <v>140</v>
      </c>
      <c r="D461" s="112">
        <v>438.20001831110568</v>
      </c>
    </row>
    <row r="462" spans="1:4" x14ac:dyDescent="0.2">
      <c r="A462" s="111">
        <v>449</v>
      </c>
      <c r="B462" s="111" t="s">
        <v>59</v>
      </c>
      <c r="C462" s="111" t="s">
        <v>141</v>
      </c>
      <c r="D462" s="112">
        <v>639.94262520218513</v>
      </c>
    </row>
    <row r="463" spans="1:4" x14ac:dyDescent="0.2">
      <c r="A463" s="111">
        <v>450</v>
      </c>
      <c r="B463" s="111" t="s">
        <v>12</v>
      </c>
      <c r="C463" s="111" t="s">
        <v>142</v>
      </c>
      <c r="D463" s="112">
        <v>1473.3726004821924</v>
      </c>
    </row>
    <row r="464" spans="1:4" x14ac:dyDescent="0.2">
      <c r="A464" s="111">
        <v>451</v>
      </c>
      <c r="B464" s="111" t="s">
        <v>59</v>
      </c>
      <c r="C464" s="111" t="s">
        <v>142</v>
      </c>
      <c r="D464" s="112">
        <v>1604.2970061342203</v>
      </c>
    </row>
    <row r="465" spans="1:4" x14ac:dyDescent="0.2">
      <c r="A465" s="111">
        <v>452</v>
      </c>
      <c r="B465" s="111" t="s">
        <v>12</v>
      </c>
      <c r="C465" s="111" t="s">
        <v>142</v>
      </c>
      <c r="D465" s="112">
        <v>1168.5842463454085</v>
      </c>
    </row>
    <row r="466" spans="1:4" x14ac:dyDescent="0.2">
      <c r="A466" s="111">
        <v>453</v>
      </c>
      <c r="B466" s="111" t="s">
        <v>139</v>
      </c>
      <c r="C466" s="111" t="s">
        <v>142</v>
      </c>
      <c r="D466" s="112">
        <v>1686.1171300393689</v>
      </c>
    </row>
    <row r="467" spans="1:4" x14ac:dyDescent="0.2">
      <c r="A467" s="111">
        <v>454</v>
      </c>
      <c r="B467" s="111" t="s">
        <v>139</v>
      </c>
      <c r="C467" s="111" t="s">
        <v>142</v>
      </c>
      <c r="D467" s="112">
        <v>1757.4999237037264</v>
      </c>
    </row>
    <row r="468" spans="1:4" x14ac:dyDescent="0.2">
      <c r="A468" s="111">
        <v>455</v>
      </c>
      <c r="B468" s="111" t="s">
        <v>139</v>
      </c>
      <c r="C468" s="111" t="s">
        <v>142</v>
      </c>
      <c r="D468" s="112">
        <v>1405.2858058412428</v>
      </c>
    </row>
    <row r="469" spans="1:4" x14ac:dyDescent="0.2">
      <c r="A469" s="111">
        <v>456</v>
      </c>
      <c r="B469" s="111" t="s">
        <v>11</v>
      </c>
      <c r="C469" s="111" t="s">
        <v>140</v>
      </c>
      <c r="D469" s="112">
        <v>395.15060884426407</v>
      </c>
    </row>
    <row r="470" spans="1:4" x14ac:dyDescent="0.2">
      <c r="A470" s="111">
        <v>457</v>
      </c>
      <c r="B470" s="111" t="s">
        <v>139</v>
      </c>
      <c r="C470" s="111" t="s">
        <v>140</v>
      </c>
      <c r="D470" s="112">
        <v>435.94775231177709</v>
      </c>
    </row>
    <row r="471" spans="1:4" x14ac:dyDescent="0.2">
      <c r="A471" s="111">
        <v>458</v>
      </c>
      <c r="B471" s="111" t="s">
        <v>59</v>
      </c>
      <c r="C471" s="111" t="s">
        <v>142</v>
      </c>
      <c r="D471" s="112">
        <v>1174.474318674276</v>
      </c>
    </row>
    <row r="472" spans="1:4" x14ac:dyDescent="0.2">
      <c r="A472" s="111">
        <v>459</v>
      </c>
      <c r="B472" s="111" t="s">
        <v>12</v>
      </c>
      <c r="C472" s="111" t="s">
        <v>141</v>
      </c>
      <c r="D472" s="112">
        <v>821.25308999908441</v>
      </c>
    </row>
    <row r="473" spans="1:4" x14ac:dyDescent="0.2">
      <c r="A473" s="111">
        <v>460</v>
      </c>
      <c r="B473" s="111" t="s">
        <v>59</v>
      </c>
      <c r="C473" s="111" t="s">
        <v>142</v>
      </c>
      <c r="D473" s="112">
        <v>1334.2692342905973</v>
      </c>
    </row>
    <row r="474" spans="1:4" x14ac:dyDescent="0.2">
      <c r="A474" s="111">
        <v>461</v>
      </c>
      <c r="B474" s="111" t="s">
        <v>139</v>
      </c>
      <c r="C474" s="111" t="s">
        <v>140</v>
      </c>
      <c r="D474" s="112">
        <v>416.14429151280251</v>
      </c>
    </row>
    <row r="475" spans="1:4" x14ac:dyDescent="0.2">
      <c r="A475" s="111">
        <v>462</v>
      </c>
      <c r="B475" s="111" t="s">
        <v>139</v>
      </c>
      <c r="C475" s="111" t="s">
        <v>141</v>
      </c>
      <c r="D475" s="112">
        <v>735.61815240943633</v>
      </c>
    </row>
    <row r="476" spans="1:4" x14ac:dyDescent="0.2">
      <c r="A476" s="111">
        <v>463</v>
      </c>
      <c r="B476" s="111" t="s">
        <v>59</v>
      </c>
      <c r="C476" s="111" t="s">
        <v>140</v>
      </c>
      <c r="D476" s="112">
        <v>205.18204290902432</v>
      </c>
    </row>
    <row r="477" spans="1:4" x14ac:dyDescent="0.2">
      <c r="A477" s="111">
        <v>464</v>
      </c>
      <c r="B477" s="111" t="s">
        <v>11</v>
      </c>
      <c r="C477" s="111" t="s">
        <v>142</v>
      </c>
      <c r="D477" s="112">
        <v>1137.8521073030793</v>
      </c>
    </row>
    <row r="478" spans="1:4" x14ac:dyDescent="0.2">
      <c r="A478" s="111">
        <v>465</v>
      </c>
      <c r="B478" s="111" t="s">
        <v>59</v>
      </c>
      <c r="C478" s="111" t="s">
        <v>142</v>
      </c>
      <c r="D478" s="112">
        <v>1322.8858302560502</v>
      </c>
    </row>
    <row r="479" spans="1:4" x14ac:dyDescent="0.2">
      <c r="A479" s="111">
        <v>466</v>
      </c>
      <c r="B479" s="111" t="s">
        <v>11</v>
      </c>
      <c r="C479" s="111" t="s">
        <v>141</v>
      </c>
      <c r="D479" s="112">
        <v>827.4025696584979</v>
      </c>
    </row>
    <row r="480" spans="1:4" x14ac:dyDescent="0.2">
      <c r="A480" s="111">
        <v>467</v>
      </c>
      <c r="B480" s="111" t="s">
        <v>59</v>
      </c>
      <c r="C480" s="111" t="s">
        <v>140</v>
      </c>
      <c r="D480" s="112">
        <v>487.06320383312482</v>
      </c>
    </row>
    <row r="481" spans="1:4" x14ac:dyDescent="0.2">
      <c r="A481" s="111">
        <v>468</v>
      </c>
      <c r="B481" s="111" t="s">
        <v>12</v>
      </c>
      <c r="C481" s="111" t="s">
        <v>140</v>
      </c>
      <c r="D481" s="112">
        <v>430.63753166295362</v>
      </c>
    </row>
    <row r="482" spans="1:4" x14ac:dyDescent="0.2">
      <c r="A482" s="111">
        <v>469</v>
      </c>
      <c r="B482" s="111" t="s">
        <v>11</v>
      </c>
      <c r="C482" s="111" t="s">
        <v>141</v>
      </c>
      <c r="D482" s="112">
        <v>668.23328348643452</v>
      </c>
    </row>
    <row r="483" spans="1:4" x14ac:dyDescent="0.2">
      <c r="A483" s="111">
        <v>470</v>
      </c>
      <c r="B483" s="111" t="s">
        <v>59</v>
      </c>
      <c r="C483" s="111" t="s">
        <v>141</v>
      </c>
      <c r="D483" s="112">
        <v>684.591204565569</v>
      </c>
    </row>
    <row r="484" spans="1:4" x14ac:dyDescent="0.2">
      <c r="A484" s="111">
        <v>471</v>
      </c>
      <c r="B484" s="111" t="s">
        <v>59</v>
      </c>
      <c r="C484" s="111" t="s">
        <v>142</v>
      </c>
      <c r="D484" s="112">
        <v>1145.9089938047425</v>
      </c>
    </row>
    <row r="485" spans="1:4" x14ac:dyDescent="0.2">
      <c r="A485" s="111">
        <v>472</v>
      </c>
      <c r="B485" s="111" t="s">
        <v>11</v>
      </c>
      <c r="C485" s="111" t="s">
        <v>142</v>
      </c>
      <c r="D485" s="112">
        <v>1545.9761345255897</v>
      </c>
    </row>
    <row r="486" spans="1:4" x14ac:dyDescent="0.2">
      <c r="A486" s="111">
        <v>473</v>
      </c>
      <c r="B486" s="111" t="s">
        <v>59</v>
      </c>
      <c r="C486" s="111" t="s">
        <v>140</v>
      </c>
      <c r="D486" s="112">
        <v>373.77239295632796</v>
      </c>
    </row>
    <row r="487" spans="1:4" x14ac:dyDescent="0.2">
      <c r="A487" s="111">
        <v>474</v>
      </c>
      <c r="B487" s="111" t="s">
        <v>11</v>
      </c>
      <c r="C487" s="111" t="s">
        <v>141</v>
      </c>
      <c r="D487" s="112">
        <v>606.55537583544424</v>
      </c>
    </row>
    <row r="488" spans="1:4" x14ac:dyDescent="0.2">
      <c r="A488" s="111">
        <v>475</v>
      </c>
      <c r="B488" s="111" t="s">
        <v>59</v>
      </c>
      <c r="C488" s="111" t="s">
        <v>142</v>
      </c>
      <c r="D488" s="112">
        <v>1228.1563768425551</v>
      </c>
    </row>
    <row r="489" spans="1:4" x14ac:dyDescent="0.2">
      <c r="A489" s="111">
        <v>476</v>
      </c>
      <c r="B489" s="111" t="s">
        <v>59</v>
      </c>
      <c r="C489" s="111" t="s">
        <v>140</v>
      </c>
      <c r="D489" s="112">
        <v>348.35657826471754</v>
      </c>
    </row>
    <row r="490" spans="1:4" x14ac:dyDescent="0.2">
      <c r="A490" s="111">
        <v>477</v>
      </c>
      <c r="B490" s="111" t="s">
        <v>11</v>
      </c>
      <c r="C490" s="111" t="s">
        <v>140</v>
      </c>
      <c r="D490" s="112">
        <v>485.73564867091892</v>
      </c>
    </row>
    <row r="491" spans="1:4" x14ac:dyDescent="0.2">
      <c r="A491" s="111">
        <v>478</v>
      </c>
      <c r="B491" s="111" t="s">
        <v>139</v>
      </c>
      <c r="C491" s="111" t="s">
        <v>141</v>
      </c>
      <c r="D491" s="112">
        <v>914.54817346720779</v>
      </c>
    </row>
    <row r="492" spans="1:4" x14ac:dyDescent="0.2">
      <c r="A492" s="111">
        <v>479</v>
      </c>
      <c r="B492" s="111" t="s">
        <v>139</v>
      </c>
      <c r="C492" s="111" t="s">
        <v>141</v>
      </c>
      <c r="D492" s="112">
        <v>557.77153843806263</v>
      </c>
    </row>
    <row r="493" spans="1:4" x14ac:dyDescent="0.2">
      <c r="A493" s="111">
        <v>480</v>
      </c>
      <c r="B493" s="111" t="s">
        <v>139</v>
      </c>
      <c r="C493" s="111" t="s">
        <v>142</v>
      </c>
      <c r="D493" s="112">
        <v>1565.3553880428481</v>
      </c>
    </row>
    <row r="494" spans="1:4" x14ac:dyDescent="0.2">
      <c r="A494" s="111">
        <v>481</v>
      </c>
      <c r="B494" s="111" t="s">
        <v>11</v>
      </c>
      <c r="C494" s="111" t="s">
        <v>141</v>
      </c>
      <c r="D494" s="112">
        <v>810.11383404034541</v>
      </c>
    </row>
    <row r="495" spans="1:4" x14ac:dyDescent="0.2">
      <c r="A495" s="111">
        <v>482</v>
      </c>
      <c r="B495" s="111" t="s">
        <v>12</v>
      </c>
      <c r="C495" s="111" t="s">
        <v>140</v>
      </c>
      <c r="D495" s="112">
        <v>420.92349009674365</v>
      </c>
    </row>
    <row r="496" spans="1:4" x14ac:dyDescent="0.2">
      <c r="A496" s="111">
        <v>483</v>
      </c>
      <c r="B496" s="111" t="s">
        <v>139</v>
      </c>
      <c r="C496" s="111" t="s">
        <v>142</v>
      </c>
      <c r="D496" s="112">
        <v>1810.2359080782494</v>
      </c>
    </row>
    <row r="497" spans="1:4" x14ac:dyDescent="0.2">
      <c r="A497" s="111">
        <v>484</v>
      </c>
      <c r="B497" s="111" t="s">
        <v>139</v>
      </c>
      <c r="C497" s="111" t="s">
        <v>140</v>
      </c>
      <c r="D497" s="112">
        <v>231.31199072237311</v>
      </c>
    </row>
    <row r="498" spans="1:4" x14ac:dyDescent="0.2">
      <c r="A498" s="111">
        <v>485</v>
      </c>
      <c r="B498" s="111" t="s">
        <v>139</v>
      </c>
      <c r="C498" s="111" t="s">
        <v>140</v>
      </c>
      <c r="D498" s="112">
        <v>428.66908780175174</v>
      </c>
    </row>
    <row r="499" spans="1:4" x14ac:dyDescent="0.2">
      <c r="A499" s="111">
        <v>486</v>
      </c>
      <c r="B499" s="111" t="s">
        <v>139</v>
      </c>
      <c r="C499" s="111" t="s">
        <v>141</v>
      </c>
      <c r="D499" s="112">
        <v>606.46382030701625</v>
      </c>
    </row>
    <row r="500" spans="1:4" x14ac:dyDescent="0.2">
      <c r="A500" s="111">
        <v>487</v>
      </c>
      <c r="B500" s="111" t="s">
        <v>139</v>
      </c>
      <c r="C500" s="111" t="s">
        <v>141</v>
      </c>
      <c r="D500" s="112">
        <v>509.21658986175117</v>
      </c>
    </row>
    <row r="501" spans="1:4" x14ac:dyDescent="0.2">
      <c r="A501" s="111">
        <v>488</v>
      </c>
      <c r="B501" s="111" t="s">
        <v>59</v>
      </c>
      <c r="C501" s="111" t="s">
        <v>140</v>
      </c>
      <c r="D501" s="112">
        <v>271.7703787347026</v>
      </c>
    </row>
    <row r="502" spans="1:4" x14ac:dyDescent="0.2">
      <c r="A502" s="111">
        <v>489</v>
      </c>
      <c r="B502" s="111" t="s">
        <v>12</v>
      </c>
      <c r="C502" s="111" t="s">
        <v>142</v>
      </c>
      <c r="D502" s="112">
        <v>1583.1781975768304</v>
      </c>
    </row>
    <row r="503" spans="1:4" x14ac:dyDescent="0.2">
      <c r="A503" s="111">
        <v>490</v>
      </c>
      <c r="B503" s="111" t="s">
        <v>59</v>
      </c>
      <c r="C503" s="111" t="s">
        <v>141</v>
      </c>
      <c r="D503" s="112">
        <v>819.78820154423659</v>
      </c>
    </row>
    <row r="504" spans="1:4" x14ac:dyDescent="0.2">
      <c r="A504" s="111">
        <v>491</v>
      </c>
      <c r="B504" s="111" t="s">
        <v>12</v>
      </c>
      <c r="C504" s="111" t="s">
        <v>142</v>
      </c>
      <c r="D504" s="112">
        <v>1410.9317300943021</v>
      </c>
    </row>
    <row r="505" spans="1:4" x14ac:dyDescent="0.2">
      <c r="A505" s="111">
        <v>492</v>
      </c>
      <c r="B505" s="111" t="s">
        <v>139</v>
      </c>
      <c r="C505" s="111" t="s">
        <v>141</v>
      </c>
      <c r="D505" s="112">
        <v>898.72432630390335</v>
      </c>
    </row>
    <row r="506" spans="1:4" x14ac:dyDescent="0.2">
      <c r="A506" s="111">
        <v>493</v>
      </c>
      <c r="B506" s="111" t="s">
        <v>12</v>
      </c>
      <c r="C506" s="111" t="s">
        <v>141</v>
      </c>
      <c r="D506" s="112">
        <v>678.62483596301161</v>
      </c>
    </row>
    <row r="507" spans="1:4" x14ac:dyDescent="0.2">
      <c r="A507" s="111">
        <v>494</v>
      </c>
      <c r="B507" s="111" t="s">
        <v>139</v>
      </c>
      <c r="C507" s="111" t="s">
        <v>141</v>
      </c>
      <c r="D507" s="112">
        <v>893.00210577715382</v>
      </c>
    </row>
    <row r="508" spans="1:4" x14ac:dyDescent="0.2">
      <c r="A508" s="111">
        <v>495</v>
      </c>
      <c r="B508" s="111" t="s">
        <v>11</v>
      </c>
      <c r="C508" s="111" t="s">
        <v>140</v>
      </c>
      <c r="D508" s="112">
        <v>424.7322000793481</v>
      </c>
    </row>
    <row r="509" spans="1:4" x14ac:dyDescent="0.2">
      <c r="A509" s="111">
        <v>496</v>
      </c>
      <c r="B509" s="111" t="s">
        <v>11</v>
      </c>
      <c r="C509" s="111" t="s">
        <v>142</v>
      </c>
      <c r="D509" s="112">
        <v>1979.613635670034</v>
      </c>
    </row>
    <row r="510" spans="1:4" x14ac:dyDescent="0.2">
      <c r="A510" s="111">
        <v>497</v>
      </c>
      <c r="B510" s="111" t="s">
        <v>12</v>
      </c>
      <c r="C510" s="111" t="s">
        <v>140</v>
      </c>
      <c r="D510" s="112">
        <v>205.79546494949187</v>
      </c>
    </row>
    <row r="511" spans="1:4" x14ac:dyDescent="0.2">
      <c r="A511" s="111">
        <v>498</v>
      </c>
      <c r="B511" s="111" t="s">
        <v>11</v>
      </c>
      <c r="C511" s="111" t="s">
        <v>140</v>
      </c>
      <c r="D511" s="112">
        <v>332.4625385296182</v>
      </c>
    </row>
    <row r="512" spans="1:4" x14ac:dyDescent="0.2">
      <c r="A512" s="111">
        <v>499</v>
      </c>
      <c r="B512" s="111" t="s">
        <v>11</v>
      </c>
      <c r="C512" s="111" t="s">
        <v>141</v>
      </c>
      <c r="D512" s="112">
        <v>524.7810296945097</v>
      </c>
    </row>
    <row r="513" spans="1:4" x14ac:dyDescent="0.2">
      <c r="A513" s="111">
        <v>500</v>
      </c>
      <c r="B513" s="111" t="s">
        <v>12</v>
      </c>
      <c r="C513" s="111" t="s">
        <v>141</v>
      </c>
      <c r="D513" s="112">
        <v>743.03415021210367</v>
      </c>
    </row>
    <row r="514" spans="1:4" x14ac:dyDescent="0.2">
      <c r="D514" s="64"/>
    </row>
    <row r="515" spans="1:4" x14ac:dyDescent="0.2">
      <c r="D515" s="64"/>
    </row>
    <row r="516" spans="1:4" x14ac:dyDescent="0.2">
      <c r="D516" s="64"/>
    </row>
    <row r="517" spans="1:4" x14ac:dyDescent="0.2">
      <c r="D517" s="64"/>
    </row>
    <row r="518" spans="1:4" x14ac:dyDescent="0.2">
      <c r="D518" s="64"/>
    </row>
    <row r="519" spans="1:4" x14ac:dyDescent="0.2">
      <c r="D519" s="64"/>
    </row>
    <row r="520" spans="1:4" x14ac:dyDescent="0.2">
      <c r="D520" s="64"/>
    </row>
    <row r="521" spans="1:4" x14ac:dyDescent="0.2">
      <c r="D521" s="64"/>
    </row>
    <row r="522" spans="1:4" x14ac:dyDescent="0.2">
      <c r="D522" s="64"/>
    </row>
    <row r="523" spans="1:4" x14ac:dyDescent="0.2">
      <c r="D523" s="64"/>
    </row>
    <row r="524" spans="1:4" x14ac:dyDescent="0.2">
      <c r="D524" s="64"/>
    </row>
    <row r="525" spans="1:4" x14ac:dyDescent="0.2">
      <c r="D525" s="64"/>
    </row>
    <row r="526" spans="1:4" x14ac:dyDescent="0.2">
      <c r="D526" s="64"/>
    </row>
    <row r="527" spans="1:4" x14ac:dyDescent="0.2">
      <c r="D527" s="64"/>
    </row>
    <row r="528" spans="1:4" x14ac:dyDescent="0.2">
      <c r="D528" s="64"/>
    </row>
    <row r="529" spans="4:4" x14ac:dyDescent="0.2">
      <c r="D529" s="64"/>
    </row>
    <row r="530" spans="4:4" x14ac:dyDescent="0.2">
      <c r="D530" s="64"/>
    </row>
    <row r="531" spans="4:4" x14ac:dyDescent="0.2">
      <c r="D531" s="64"/>
    </row>
    <row r="532" spans="4:4" x14ac:dyDescent="0.2">
      <c r="D532" s="64"/>
    </row>
    <row r="533" spans="4:4" x14ac:dyDescent="0.2">
      <c r="D533" s="64"/>
    </row>
    <row r="534" spans="4:4" x14ac:dyDescent="0.2">
      <c r="D534" s="64"/>
    </row>
    <row r="535" spans="4:4" x14ac:dyDescent="0.2">
      <c r="D535" s="64"/>
    </row>
    <row r="536" spans="4:4" x14ac:dyDescent="0.2">
      <c r="D536" s="64"/>
    </row>
    <row r="537" spans="4:4" x14ac:dyDescent="0.2">
      <c r="D537" s="64"/>
    </row>
    <row r="538" spans="4:4" x14ac:dyDescent="0.2">
      <c r="D538" s="64"/>
    </row>
    <row r="539" spans="4:4" x14ac:dyDescent="0.2">
      <c r="D539" s="64"/>
    </row>
    <row r="540" spans="4:4" x14ac:dyDescent="0.2">
      <c r="D540" s="64"/>
    </row>
    <row r="541" spans="4:4" x14ac:dyDescent="0.2">
      <c r="D541" s="64"/>
    </row>
    <row r="542" spans="4:4" x14ac:dyDescent="0.2">
      <c r="D542" s="64"/>
    </row>
    <row r="543" spans="4:4" x14ac:dyDescent="0.2">
      <c r="D543" s="64"/>
    </row>
    <row r="544" spans="4:4" x14ac:dyDescent="0.2">
      <c r="D544" s="64"/>
    </row>
    <row r="545" spans="4:4" x14ac:dyDescent="0.2">
      <c r="D545" s="64"/>
    </row>
    <row r="546" spans="4:4" x14ac:dyDescent="0.2">
      <c r="D546" s="64"/>
    </row>
    <row r="547" spans="4:4" x14ac:dyDescent="0.2">
      <c r="D547" s="64"/>
    </row>
    <row r="548" spans="4:4" x14ac:dyDescent="0.2">
      <c r="D548" s="64"/>
    </row>
    <row r="549" spans="4:4" x14ac:dyDescent="0.2">
      <c r="D549" s="64"/>
    </row>
    <row r="550" spans="4:4" x14ac:dyDescent="0.2">
      <c r="D550" s="64"/>
    </row>
    <row r="551" spans="4:4" x14ac:dyDescent="0.2">
      <c r="D551" s="64"/>
    </row>
    <row r="552" spans="4:4" x14ac:dyDescent="0.2">
      <c r="D552" s="64"/>
    </row>
    <row r="553" spans="4:4" x14ac:dyDescent="0.2">
      <c r="D553" s="64"/>
    </row>
    <row r="554" spans="4:4" x14ac:dyDescent="0.2">
      <c r="D554" s="64"/>
    </row>
    <row r="555" spans="4:4" x14ac:dyDescent="0.2">
      <c r="D555" s="64"/>
    </row>
    <row r="556" spans="4:4" x14ac:dyDescent="0.2">
      <c r="D556" s="64"/>
    </row>
    <row r="557" spans="4:4" x14ac:dyDescent="0.2">
      <c r="D557" s="64"/>
    </row>
    <row r="558" spans="4:4" x14ac:dyDescent="0.2">
      <c r="D558" s="64"/>
    </row>
    <row r="559" spans="4:4" x14ac:dyDescent="0.2">
      <c r="D559" s="64"/>
    </row>
    <row r="560" spans="4:4" x14ac:dyDescent="0.2">
      <c r="D560" s="64"/>
    </row>
    <row r="561" spans="4:4" x14ac:dyDescent="0.2">
      <c r="D561" s="64"/>
    </row>
    <row r="562" spans="4:4" x14ac:dyDescent="0.2">
      <c r="D562" s="64"/>
    </row>
    <row r="563" spans="4:4" x14ac:dyDescent="0.2">
      <c r="D563" s="64"/>
    </row>
    <row r="564" spans="4:4" x14ac:dyDescent="0.2">
      <c r="D564" s="64"/>
    </row>
    <row r="565" spans="4:4" x14ac:dyDescent="0.2">
      <c r="D565" s="64"/>
    </row>
    <row r="566" spans="4:4" x14ac:dyDescent="0.2">
      <c r="D566" s="64"/>
    </row>
    <row r="567" spans="4:4" x14ac:dyDescent="0.2">
      <c r="D567" s="64"/>
    </row>
    <row r="568" spans="4:4" x14ac:dyDescent="0.2">
      <c r="D568" s="64"/>
    </row>
    <row r="569" spans="4:4" x14ac:dyDescent="0.2">
      <c r="D569" s="64"/>
    </row>
    <row r="570" spans="4:4" x14ac:dyDescent="0.2">
      <c r="D570" s="64"/>
    </row>
    <row r="571" spans="4:4" x14ac:dyDescent="0.2">
      <c r="D571" s="64"/>
    </row>
    <row r="572" spans="4:4" x14ac:dyDescent="0.2">
      <c r="D572" s="64"/>
    </row>
    <row r="573" spans="4:4" x14ac:dyDescent="0.2">
      <c r="D573" s="64"/>
    </row>
    <row r="574" spans="4:4" x14ac:dyDescent="0.2">
      <c r="D574" s="64"/>
    </row>
    <row r="575" spans="4:4" x14ac:dyDescent="0.2">
      <c r="D575" s="64"/>
    </row>
    <row r="576" spans="4:4" x14ac:dyDescent="0.2">
      <c r="D576" s="64"/>
    </row>
    <row r="577" spans="4:4" x14ac:dyDescent="0.2">
      <c r="D577" s="64"/>
    </row>
    <row r="578" spans="4:4" x14ac:dyDescent="0.2">
      <c r="D578" s="64"/>
    </row>
    <row r="579" spans="4:4" x14ac:dyDescent="0.2">
      <c r="D579" s="64"/>
    </row>
    <row r="580" spans="4:4" x14ac:dyDescent="0.2">
      <c r="D580" s="64"/>
    </row>
    <row r="581" spans="4:4" x14ac:dyDescent="0.2">
      <c r="D581" s="64"/>
    </row>
    <row r="582" spans="4:4" x14ac:dyDescent="0.2">
      <c r="D582" s="64"/>
    </row>
    <row r="583" spans="4:4" x14ac:dyDescent="0.2">
      <c r="D583" s="64"/>
    </row>
    <row r="584" spans="4:4" x14ac:dyDescent="0.2">
      <c r="D584" s="64"/>
    </row>
    <row r="585" spans="4:4" x14ac:dyDescent="0.2">
      <c r="D585" s="64"/>
    </row>
    <row r="586" spans="4:4" x14ac:dyDescent="0.2">
      <c r="D586" s="64"/>
    </row>
    <row r="587" spans="4:4" x14ac:dyDescent="0.2">
      <c r="D587" s="64"/>
    </row>
    <row r="588" spans="4:4" x14ac:dyDescent="0.2">
      <c r="D588" s="64"/>
    </row>
    <row r="589" spans="4:4" x14ac:dyDescent="0.2">
      <c r="D589" s="64"/>
    </row>
    <row r="590" spans="4:4" x14ac:dyDescent="0.2">
      <c r="D590" s="64"/>
    </row>
    <row r="591" spans="4:4" x14ac:dyDescent="0.2">
      <c r="D591" s="64"/>
    </row>
    <row r="592" spans="4:4" x14ac:dyDescent="0.2">
      <c r="D592" s="64"/>
    </row>
    <row r="593" spans="4:4" x14ac:dyDescent="0.2">
      <c r="D593" s="64"/>
    </row>
    <row r="594" spans="4:4" x14ac:dyDescent="0.2">
      <c r="D594" s="64"/>
    </row>
    <row r="595" spans="4:4" x14ac:dyDescent="0.2">
      <c r="D595" s="64"/>
    </row>
    <row r="596" spans="4:4" x14ac:dyDescent="0.2">
      <c r="D596" s="64"/>
    </row>
    <row r="597" spans="4:4" x14ac:dyDescent="0.2">
      <c r="D597" s="64"/>
    </row>
    <row r="598" spans="4:4" x14ac:dyDescent="0.2">
      <c r="D598" s="64"/>
    </row>
    <row r="599" spans="4:4" x14ac:dyDescent="0.2">
      <c r="D599" s="64"/>
    </row>
    <row r="600" spans="4:4" x14ac:dyDescent="0.2">
      <c r="D600" s="64"/>
    </row>
    <row r="601" spans="4:4" x14ac:dyDescent="0.2">
      <c r="D601" s="64"/>
    </row>
    <row r="602" spans="4:4" x14ac:dyDescent="0.2">
      <c r="D602" s="64"/>
    </row>
    <row r="603" spans="4:4" x14ac:dyDescent="0.2">
      <c r="D603" s="64"/>
    </row>
    <row r="604" spans="4:4" x14ac:dyDescent="0.2">
      <c r="D604" s="64"/>
    </row>
    <row r="605" spans="4:4" x14ac:dyDescent="0.2">
      <c r="D605" s="64"/>
    </row>
    <row r="606" spans="4:4" x14ac:dyDescent="0.2">
      <c r="D606" s="64"/>
    </row>
    <row r="607" spans="4:4" x14ac:dyDescent="0.2">
      <c r="D607" s="64"/>
    </row>
    <row r="608" spans="4:4" x14ac:dyDescent="0.2">
      <c r="D608" s="64"/>
    </row>
    <row r="609" spans="4:4" x14ac:dyDescent="0.2">
      <c r="D609" s="64"/>
    </row>
    <row r="610" spans="4:4" x14ac:dyDescent="0.2">
      <c r="D610" s="64"/>
    </row>
    <row r="611" spans="4:4" x14ac:dyDescent="0.2">
      <c r="D611" s="64"/>
    </row>
    <row r="612" spans="4:4" x14ac:dyDescent="0.2">
      <c r="D612" s="64"/>
    </row>
    <row r="613" spans="4:4" x14ac:dyDescent="0.2">
      <c r="D613" s="64"/>
    </row>
    <row r="614" spans="4:4" x14ac:dyDescent="0.2">
      <c r="D614" s="64"/>
    </row>
    <row r="615" spans="4:4" x14ac:dyDescent="0.2">
      <c r="D615" s="64"/>
    </row>
    <row r="616" spans="4:4" x14ac:dyDescent="0.2">
      <c r="D616" s="64"/>
    </row>
    <row r="617" spans="4:4" x14ac:dyDescent="0.2">
      <c r="D617" s="64"/>
    </row>
    <row r="618" spans="4:4" x14ac:dyDescent="0.2">
      <c r="D618" s="64"/>
    </row>
    <row r="619" spans="4:4" x14ac:dyDescent="0.2">
      <c r="D619" s="64"/>
    </row>
    <row r="620" spans="4:4" x14ac:dyDescent="0.2">
      <c r="D620" s="64"/>
    </row>
    <row r="621" spans="4:4" x14ac:dyDescent="0.2">
      <c r="D621" s="64"/>
    </row>
    <row r="622" spans="4:4" x14ac:dyDescent="0.2">
      <c r="D622" s="64"/>
    </row>
    <row r="623" spans="4:4" x14ac:dyDescent="0.2">
      <c r="D623" s="64"/>
    </row>
    <row r="624" spans="4:4" x14ac:dyDescent="0.2">
      <c r="D624" s="64"/>
    </row>
    <row r="625" spans="4:4" x14ac:dyDescent="0.2">
      <c r="D625" s="64"/>
    </row>
    <row r="626" spans="4:4" x14ac:dyDescent="0.2">
      <c r="D626" s="64"/>
    </row>
    <row r="627" spans="4:4" x14ac:dyDescent="0.2">
      <c r="D627" s="64"/>
    </row>
    <row r="628" spans="4:4" x14ac:dyDescent="0.2">
      <c r="D628" s="64"/>
    </row>
    <row r="629" spans="4:4" x14ac:dyDescent="0.2">
      <c r="D629" s="64"/>
    </row>
    <row r="630" spans="4:4" x14ac:dyDescent="0.2">
      <c r="D630" s="64"/>
    </row>
    <row r="631" spans="4:4" x14ac:dyDescent="0.2">
      <c r="D631" s="64"/>
    </row>
    <row r="632" spans="4:4" x14ac:dyDescent="0.2">
      <c r="D632" s="64"/>
    </row>
    <row r="633" spans="4:4" x14ac:dyDescent="0.2">
      <c r="D633" s="64"/>
    </row>
    <row r="634" spans="4:4" x14ac:dyDescent="0.2">
      <c r="D634" s="64"/>
    </row>
    <row r="635" spans="4:4" x14ac:dyDescent="0.2">
      <c r="D635" s="64"/>
    </row>
    <row r="636" spans="4:4" x14ac:dyDescent="0.2">
      <c r="D636" s="64"/>
    </row>
    <row r="637" spans="4:4" x14ac:dyDescent="0.2">
      <c r="D637" s="64"/>
    </row>
    <row r="638" spans="4:4" x14ac:dyDescent="0.2">
      <c r="D638" s="64"/>
    </row>
    <row r="639" spans="4:4" x14ac:dyDescent="0.2">
      <c r="D639" s="64"/>
    </row>
    <row r="640" spans="4:4" x14ac:dyDescent="0.2">
      <c r="D640" s="64"/>
    </row>
    <row r="641" spans="4:4" x14ac:dyDescent="0.2">
      <c r="D641" s="64"/>
    </row>
    <row r="642" spans="4:4" x14ac:dyDescent="0.2">
      <c r="D642" s="64"/>
    </row>
    <row r="643" spans="4:4" x14ac:dyDescent="0.2">
      <c r="D643" s="64"/>
    </row>
    <row r="644" spans="4:4" x14ac:dyDescent="0.2">
      <c r="D644" s="64"/>
    </row>
    <row r="645" spans="4:4" x14ac:dyDescent="0.2">
      <c r="D645" s="64"/>
    </row>
    <row r="646" spans="4:4" x14ac:dyDescent="0.2">
      <c r="D646" s="64"/>
    </row>
    <row r="647" spans="4:4" x14ac:dyDescent="0.2">
      <c r="D647" s="64"/>
    </row>
    <row r="648" spans="4:4" x14ac:dyDescent="0.2">
      <c r="D648" s="64"/>
    </row>
    <row r="649" spans="4:4" x14ac:dyDescent="0.2">
      <c r="D649" s="64"/>
    </row>
    <row r="650" spans="4:4" x14ac:dyDescent="0.2">
      <c r="D650" s="64"/>
    </row>
    <row r="651" spans="4:4" x14ac:dyDescent="0.2">
      <c r="D651" s="64"/>
    </row>
    <row r="652" spans="4:4" x14ac:dyDescent="0.2">
      <c r="D652" s="64"/>
    </row>
    <row r="653" spans="4:4" x14ac:dyDescent="0.2">
      <c r="D653" s="64"/>
    </row>
    <row r="654" spans="4:4" x14ac:dyDescent="0.2">
      <c r="D654" s="64"/>
    </row>
    <row r="655" spans="4:4" x14ac:dyDescent="0.2">
      <c r="D655" s="64"/>
    </row>
    <row r="656" spans="4:4" x14ac:dyDescent="0.2">
      <c r="D656" s="64"/>
    </row>
    <row r="657" spans="4:4" x14ac:dyDescent="0.2">
      <c r="D657" s="64"/>
    </row>
    <row r="658" spans="4:4" x14ac:dyDescent="0.2">
      <c r="D658" s="64"/>
    </row>
    <row r="659" spans="4:4" x14ac:dyDescent="0.2">
      <c r="D659" s="64"/>
    </row>
    <row r="660" spans="4:4" x14ac:dyDescent="0.2">
      <c r="D660" s="64"/>
    </row>
    <row r="661" spans="4:4" x14ac:dyDescent="0.2">
      <c r="D661" s="64"/>
    </row>
    <row r="662" spans="4:4" x14ac:dyDescent="0.2">
      <c r="D662" s="64"/>
    </row>
    <row r="663" spans="4:4" x14ac:dyDescent="0.2">
      <c r="D663" s="64"/>
    </row>
    <row r="664" spans="4:4" x14ac:dyDescent="0.2">
      <c r="D664" s="64"/>
    </row>
    <row r="665" spans="4:4" x14ac:dyDescent="0.2">
      <c r="D665" s="64"/>
    </row>
    <row r="666" spans="4:4" x14ac:dyDescent="0.2">
      <c r="D666" s="64"/>
    </row>
    <row r="667" spans="4:4" x14ac:dyDescent="0.2">
      <c r="D667" s="64"/>
    </row>
    <row r="668" spans="4:4" x14ac:dyDescent="0.2">
      <c r="D668" s="64"/>
    </row>
    <row r="669" spans="4:4" x14ac:dyDescent="0.2">
      <c r="D669" s="64"/>
    </row>
    <row r="670" spans="4:4" x14ac:dyDescent="0.2">
      <c r="D670" s="64"/>
    </row>
    <row r="671" spans="4:4" x14ac:dyDescent="0.2">
      <c r="D671" s="64"/>
    </row>
    <row r="672" spans="4:4" x14ac:dyDescent="0.2">
      <c r="D672" s="64"/>
    </row>
    <row r="673" spans="4:4" x14ac:dyDescent="0.2">
      <c r="D673" s="64"/>
    </row>
    <row r="674" spans="4:4" x14ac:dyDescent="0.2">
      <c r="D674" s="64"/>
    </row>
    <row r="675" spans="4:4" x14ac:dyDescent="0.2">
      <c r="D675" s="64"/>
    </row>
    <row r="676" spans="4:4" x14ac:dyDescent="0.2">
      <c r="D676" s="64"/>
    </row>
    <row r="677" spans="4:4" x14ac:dyDescent="0.2">
      <c r="D677" s="64"/>
    </row>
    <row r="678" spans="4:4" x14ac:dyDescent="0.2">
      <c r="D678" s="64"/>
    </row>
    <row r="679" spans="4:4" x14ac:dyDescent="0.2">
      <c r="D679" s="64"/>
    </row>
    <row r="680" spans="4:4" x14ac:dyDescent="0.2">
      <c r="D680" s="64"/>
    </row>
    <row r="681" spans="4:4" x14ac:dyDescent="0.2">
      <c r="D681" s="64"/>
    </row>
    <row r="682" spans="4:4" x14ac:dyDescent="0.2">
      <c r="D682" s="64"/>
    </row>
    <row r="683" spans="4:4" x14ac:dyDescent="0.2">
      <c r="D683" s="64"/>
    </row>
    <row r="684" spans="4:4" x14ac:dyDescent="0.2">
      <c r="D684" s="64"/>
    </row>
    <row r="685" spans="4:4" x14ac:dyDescent="0.2">
      <c r="D685" s="64"/>
    </row>
    <row r="686" spans="4:4" x14ac:dyDescent="0.2">
      <c r="D686" s="64"/>
    </row>
    <row r="687" spans="4:4" x14ac:dyDescent="0.2">
      <c r="D687" s="64"/>
    </row>
    <row r="688" spans="4:4" x14ac:dyDescent="0.2">
      <c r="D688" s="64"/>
    </row>
    <row r="689" spans="4:4" x14ac:dyDescent="0.2">
      <c r="D689" s="64"/>
    </row>
    <row r="690" spans="4:4" x14ac:dyDescent="0.2">
      <c r="D690" s="64"/>
    </row>
    <row r="691" spans="4:4" x14ac:dyDescent="0.2">
      <c r="D691" s="64"/>
    </row>
    <row r="692" spans="4:4" x14ac:dyDescent="0.2">
      <c r="D692" s="64"/>
    </row>
    <row r="693" spans="4:4" x14ac:dyDescent="0.2">
      <c r="D693" s="64"/>
    </row>
    <row r="694" spans="4:4" x14ac:dyDescent="0.2">
      <c r="D694" s="64"/>
    </row>
    <row r="695" spans="4:4" x14ac:dyDescent="0.2">
      <c r="D695" s="64"/>
    </row>
    <row r="696" spans="4:4" x14ac:dyDescent="0.2">
      <c r="D696" s="64"/>
    </row>
    <row r="697" spans="4:4" x14ac:dyDescent="0.2">
      <c r="D697" s="64"/>
    </row>
    <row r="698" spans="4:4" x14ac:dyDescent="0.2">
      <c r="D698" s="64"/>
    </row>
    <row r="699" spans="4:4" x14ac:dyDescent="0.2">
      <c r="D699" s="64"/>
    </row>
    <row r="700" spans="4:4" x14ac:dyDescent="0.2">
      <c r="D700" s="64"/>
    </row>
    <row r="701" spans="4:4" x14ac:dyDescent="0.2">
      <c r="D701" s="64"/>
    </row>
    <row r="702" spans="4:4" x14ac:dyDescent="0.2">
      <c r="D702" s="64"/>
    </row>
    <row r="703" spans="4:4" x14ac:dyDescent="0.2">
      <c r="D703" s="64"/>
    </row>
    <row r="704" spans="4:4" x14ac:dyDescent="0.2">
      <c r="D704" s="64"/>
    </row>
    <row r="705" spans="4:4" x14ac:dyDescent="0.2">
      <c r="D705" s="64"/>
    </row>
    <row r="706" spans="4:4" x14ac:dyDescent="0.2">
      <c r="D706" s="64"/>
    </row>
    <row r="707" spans="4:4" x14ac:dyDescent="0.2">
      <c r="D707" s="64"/>
    </row>
    <row r="708" spans="4:4" x14ac:dyDescent="0.2">
      <c r="D708" s="64"/>
    </row>
    <row r="709" spans="4:4" x14ac:dyDescent="0.2">
      <c r="D709" s="64"/>
    </row>
    <row r="710" spans="4:4" x14ac:dyDescent="0.2">
      <c r="D710" s="64"/>
    </row>
    <row r="711" spans="4:4" x14ac:dyDescent="0.2">
      <c r="D711" s="64"/>
    </row>
    <row r="712" spans="4:4" x14ac:dyDescent="0.2">
      <c r="D712" s="64"/>
    </row>
    <row r="713" spans="4:4" x14ac:dyDescent="0.2">
      <c r="D713" s="64"/>
    </row>
    <row r="714" spans="4:4" x14ac:dyDescent="0.2">
      <c r="D714" s="64"/>
    </row>
    <row r="715" spans="4:4" x14ac:dyDescent="0.2">
      <c r="D715" s="64"/>
    </row>
    <row r="716" spans="4:4" x14ac:dyDescent="0.2">
      <c r="D716" s="64"/>
    </row>
    <row r="717" spans="4:4" x14ac:dyDescent="0.2">
      <c r="D717" s="64"/>
    </row>
    <row r="718" spans="4:4" x14ac:dyDescent="0.2">
      <c r="D718" s="64"/>
    </row>
    <row r="719" spans="4:4" x14ac:dyDescent="0.2">
      <c r="D719" s="64"/>
    </row>
    <row r="720" spans="4:4" x14ac:dyDescent="0.2">
      <c r="D720" s="64"/>
    </row>
    <row r="721" spans="4:4" x14ac:dyDescent="0.2">
      <c r="D721" s="64"/>
    </row>
    <row r="722" spans="4:4" x14ac:dyDescent="0.2">
      <c r="D722" s="64"/>
    </row>
    <row r="723" spans="4:4" x14ac:dyDescent="0.2">
      <c r="D723" s="64"/>
    </row>
    <row r="724" spans="4:4" x14ac:dyDescent="0.2">
      <c r="D724" s="64"/>
    </row>
    <row r="725" spans="4:4" x14ac:dyDescent="0.2">
      <c r="D725" s="64"/>
    </row>
    <row r="726" spans="4:4" x14ac:dyDescent="0.2">
      <c r="D726" s="64"/>
    </row>
    <row r="727" spans="4:4" x14ac:dyDescent="0.2">
      <c r="D727" s="64"/>
    </row>
    <row r="728" spans="4:4" x14ac:dyDescent="0.2">
      <c r="D728" s="64"/>
    </row>
    <row r="729" spans="4:4" x14ac:dyDescent="0.2">
      <c r="D729" s="64"/>
    </row>
    <row r="730" spans="4:4" x14ac:dyDescent="0.2">
      <c r="D730" s="64"/>
    </row>
    <row r="731" spans="4:4" x14ac:dyDescent="0.2">
      <c r="D731" s="64"/>
    </row>
    <row r="732" spans="4:4" x14ac:dyDescent="0.2">
      <c r="D732" s="64"/>
    </row>
    <row r="733" spans="4:4" x14ac:dyDescent="0.2">
      <c r="D733" s="64"/>
    </row>
    <row r="734" spans="4:4" x14ac:dyDescent="0.2">
      <c r="D734" s="64"/>
    </row>
    <row r="735" spans="4:4" x14ac:dyDescent="0.2">
      <c r="D735" s="64"/>
    </row>
    <row r="736" spans="4:4" x14ac:dyDescent="0.2">
      <c r="D736" s="64"/>
    </row>
    <row r="737" spans="4:4" x14ac:dyDescent="0.2">
      <c r="D737" s="64"/>
    </row>
    <row r="738" spans="4:4" x14ac:dyDescent="0.2">
      <c r="D738" s="64"/>
    </row>
    <row r="739" spans="4:4" x14ac:dyDescent="0.2">
      <c r="D739" s="64"/>
    </row>
    <row r="740" spans="4:4" x14ac:dyDescent="0.2">
      <c r="D740" s="64"/>
    </row>
    <row r="741" spans="4:4" x14ac:dyDescent="0.2">
      <c r="D741" s="64"/>
    </row>
    <row r="742" spans="4:4" x14ac:dyDescent="0.2">
      <c r="D742" s="64"/>
    </row>
    <row r="743" spans="4:4" x14ac:dyDescent="0.2">
      <c r="D743" s="64"/>
    </row>
    <row r="744" spans="4:4" x14ac:dyDescent="0.2">
      <c r="D744" s="64"/>
    </row>
    <row r="745" spans="4:4" x14ac:dyDescent="0.2">
      <c r="D745" s="64"/>
    </row>
    <row r="746" spans="4:4" x14ac:dyDescent="0.2">
      <c r="D746" s="64"/>
    </row>
    <row r="747" spans="4:4" x14ac:dyDescent="0.2">
      <c r="D747" s="64"/>
    </row>
    <row r="748" spans="4:4" x14ac:dyDescent="0.2">
      <c r="D748" s="64"/>
    </row>
    <row r="749" spans="4:4" x14ac:dyDescent="0.2">
      <c r="D749" s="64"/>
    </row>
    <row r="750" spans="4:4" x14ac:dyDescent="0.2">
      <c r="D750" s="64"/>
    </row>
    <row r="751" spans="4:4" x14ac:dyDescent="0.2">
      <c r="D751" s="64"/>
    </row>
    <row r="752" spans="4:4" x14ac:dyDescent="0.2">
      <c r="D752" s="64"/>
    </row>
    <row r="753" spans="4:4" x14ac:dyDescent="0.2">
      <c r="D753" s="64"/>
    </row>
    <row r="754" spans="4:4" x14ac:dyDescent="0.2">
      <c r="D754" s="64"/>
    </row>
    <row r="755" spans="4:4" x14ac:dyDescent="0.2">
      <c r="D755" s="64"/>
    </row>
    <row r="756" spans="4:4" x14ac:dyDescent="0.2">
      <c r="D756" s="64"/>
    </row>
    <row r="757" spans="4:4" x14ac:dyDescent="0.2">
      <c r="D757" s="64"/>
    </row>
    <row r="758" spans="4:4" x14ac:dyDescent="0.2">
      <c r="D758" s="64"/>
    </row>
    <row r="759" spans="4:4" x14ac:dyDescent="0.2">
      <c r="D759" s="64"/>
    </row>
    <row r="760" spans="4:4" x14ac:dyDescent="0.2">
      <c r="D760" s="64"/>
    </row>
    <row r="761" spans="4:4" x14ac:dyDescent="0.2">
      <c r="D761" s="64"/>
    </row>
    <row r="762" spans="4:4" x14ac:dyDescent="0.2">
      <c r="D762" s="64"/>
    </row>
    <row r="763" spans="4:4" x14ac:dyDescent="0.2">
      <c r="D763" s="64"/>
    </row>
    <row r="764" spans="4:4" x14ac:dyDescent="0.2">
      <c r="D764" s="64"/>
    </row>
    <row r="765" spans="4:4" x14ac:dyDescent="0.2">
      <c r="D765" s="64"/>
    </row>
    <row r="766" spans="4:4" x14ac:dyDescent="0.2">
      <c r="D766" s="64"/>
    </row>
    <row r="767" spans="4:4" x14ac:dyDescent="0.2">
      <c r="D767" s="64"/>
    </row>
    <row r="768" spans="4:4" x14ac:dyDescent="0.2">
      <c r="D768" s="64"/>
    </row>
    <row r="769" spans="4:4" x14ac:dyDescent="0.2">
      <c r="D769" s="64"/>
    </row>
    <row r="770" spans="4:4" x14ac:dyDescent="0.2">
      <c r="D770" s="64"/>
    </row>
    <row r="771" spans="4:4" x14ac:dyDescent="0.2">
      <c r="D771" s="64"/>
    </row>
    <row r="772" spans="4:4" x14ac:dyDescent="0.2">
      <c r="D772" s="64"/>
    </row>
    <row r="773" spans="4:4" x14ac:dyDescent="0.2">
      <c r="D773" s="64"/>
    </row>
    <row r="774" spans="4:4" x14ac:dyDescent="0.2">
      <c r="D774" s="64"/>
    </row>
    <row r="775" spans="4:4" x14ac:dyDescent="0.2">
      <c r="D775" s="64"/>
    </row>
    <row r="776" spans="4:4" x14ac:dyDescent="0.2">
      <c r="D776" s="64"/>
    </row>
    <row r="777" spans="4:4" x14ac:dyDescent="0.2">
      <c r="D777" s="64"/>
    </row>
    <row r="778" spans="4:4" x14ac:dyDescent="0.2">
      <c r="D778" s="64"/>
    </row>
    <row r="779" spans="4:4" x14ac:dyDescent="0.2">
      <c r="D779" s="64"/>
    </row>
    <row r="780" spans="4:4" x14ac:dyDescent="0.2">
      <c r="D780" s="64"/>
    </row>
    <row r="781" spans="4:4" x14ac:dyDescent="0.2">
      <c r="D781" s="64"/>
    </row>
    <row r="782" spans="4:4" x14ac:dyDescent="0.2">
      <c r="D782" s="64"/>
    </row>
    <row r="783" spans="4:4" x14ac:dyDescent="0.2">
      <c r="D783" s="64"/>
    </row>
    <row r="784" spans="4:4" x14ac:dyDescent="0.2">
      <c r="D784" s="64"/>
    </row>
    <row r="785" spans="4:4" x14ac:dyDescent="0.2">
      <c r="D785" s="64"/>
    </row>
    <row r="786" spans="4:4" x14ac:dyDescent="0.2">
      <c r="D786" s="64"/>
    </row>
    <row r="787" spans="4:4" x14ac:dyDescent="0.2">
      <c r="D787" s="64"/>
    </row>
    <row r="788" spans="4:4" x14ac:dyDescent="0.2">
      <c r="D788" s="64"/>
    </row>
    <row r="789" spans="4:4" x14ac:dyDescent="0.2">
      <c r="D789" s="64"/>
    </row>
    <row r="790" spans="4:4" x14ac:dyDescent="0.2">
      <c r="D790" s="64"/>
    </row>
    <row r="791" spans="4:4" x14ac:dyDescent="0.2">
      <c r="D791" s="64"/>
    </row>
    <row r="792" spans="4:4" x14ac:dyDescent="0.2">
      <c r="D792" s="64"/>
    </row>
    <row r="793" spans="4:4" x14ac:dyDescent="0.2">
      <c r="D793" s="64"/>
    </row>
    <row r="794" spans="4:4" x14ac:dyDescent="0.2">
      <c r="D794" s="64"/>
    </row>
    <row r="795" spans="4:4" x14ac:dyDescent="0.2">
      <c r="D795" s="64"/>
    </row>
    <row r="796" spans="4:4" x14ac:dyDescent="0.2">
      <c r="D796" s="64"/>
    </row>
    <row r="797" spans="4:4" x14ac:dyDescent="0.2">
      <c r="D797" s="64"/>
    </row>
    <row r="798" spans="4:4" x14ac:dyDescent="0.2">
      <c r="D798" s="64"/>
    </row>
    <row r="799" spans="4:4" x14ac:dyDescent="0.2">
      <c r="D799" s="64"/>
    </row>
    <row r="800" spans="4:4" x14ac:dyDescent="0.2">
      <c r="D800" s="64"/>
    </row>
    <row r="801" spans="4:4" x14ac:dyDescent="0.2">
      <c r="D801" s="64"/>
    </row>
    <row r="802" spans="4:4" x14ac:dyDescent="0.2">
      <c r="D802" s="64"/>
    </row>
    <row r="803" spans="4:4" x14ac:dyDescent="0.2">
      <c r="D803" s="64"/>
    </row>
    <row r="804" spans="4:4" x14ac:dyDescent="0.2">
      <c r="D804" s="64"/>
    </row>
    <row r="805" spans="4:4" x14ac:dyDescent="0.2">
      <c r="D805" s="64"/>
    </row>
    <row r="806" spans="4:4" x14ac:dyDescent="0.2">
      <c r="D806" s="64"/>
    </row>
    <row r="807" spans="4:4" x14ac:dyDescent="0.2">
      <c r="D807" s="64"/>
    </row>
    <row r="808" spans="4:4" x14ac:dyDescent="0.2">
      <c r="D808" s="64"/>
    </row>
    <row r="809" spans="4:4" x14ac:dyDescent="0.2">
      <c r="D809" s="64"/>
    </row>
    <row r="810" spans="4:4" x14ac:dyDescent="0.2">
      <c r="D810" s="64"/>
    </row>
    <row r="811" spans="4:4" x14ac:dyDescent="0.2">
      <c r="D811" s="64"/>
    </row>
    <row r="812" spans="4:4" x14ac:dyDescent="0.2">
      <c r="D812" s="64"/>
    </row>
    <row r="813" spans="4:4" x14ac:dyDescent="0.2">
      <c r="D813" s="64"/>
    </row>
    <row r="814" spans="4:4" x14ac:dyDescent="0.2">
      <c r="D814" s="64"/>
    </row>
    <row r="815" spans="4:4" x14ac:dyDescent="0.2">
      <c r="D815" s="64"/>
    </row>
    <row r="816" spans="4:4" x14ac:dyDescent="0.2">
      <c r="D816" s="64"/>
    </row>
    <row r="817" spans="4:4" x14ac:dyDescent="0.2">
      <c r="D817" s="64"/>
    </row>
    <row r="818" spans="4:4" x14ac:dyDescent="0.2">
      <c r="D818" s="64"/>
    </row>
    <row r="819" spans="4:4" x14ac:dyDescent="0.2">
      <c r="D819" s="64"/>
    </row>
    <row r="820" spans="4:4" x14ac:dyDescent="0.2">
      <c r="D820" s="64"/>
    </row>
    <row r="821" spans="4:4" x14ac:dyDescent="0.2">
      <c r="D821" s="64"/>
    </row>
    <row r="822" spans="4:4" x14ac:dyDescent="0.2">
      <c r="D822" s="64"/>
    </row>
    <row r="823" spans="4:4" x14ac:dyDescent="0.2">
      <c r="D823" s="64"/>
    </row>
    <row r="824" spans="4:4" x14ac:dyDescent="0.2">
      <c r="D824" s="64"/>
    </row>
    <row r="825" spans="4:4" x14ac:dyDescent="0.2">
      <c r="D825" s="64"/>
    </row>
    <row r="826" spans="4:4" x14ac:dyDescent="0.2">
      <c r="D826" s="64"/>
    </row>
    <row r="827" spans="4:4" x14ac:dyDescent="0.2">
      <c r="D827" s="64"/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r:id="rId3"/>
  <headerFooter alignWithMargins="0">
    <oddHeader>&amp;C&amp;F  &amp;A&amp;RNFH // JdS, HA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verticalDpi="0" r:id="rId3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24" sqref="F24"/>
    </sheetView>
  </sheetViews>
  <sheetFormatPr defaultRowHeight="12.75" x14ac:dyDescent="0.2"/>
  <cols>
    <col min="2" max="2" width="11.85546875" customWidth="1"/>
  </cols>
  <sheetData>
    <row r="1" spans="1:7" ht="51" x14ac:dyDescent="0.2">
      <c r="A1" s="13" t="s">
        <v>3</v>
      </c>
      <c r="B1" s="13" t="s">
        <v>48</v>
      </c>
      <c r="C1" s="13" t="s">
        <v>49</v>
      </c>
      <c r="D1" s="13" t="s">
        <v>50</v>
      </c>
      <c r="E1" s="14" t="s">
        <v>51</v>
      </c>
      <c r="F1" s="13" t="s">
        <v>72</v>
      </c>
      <c r="G1" s="13" t="s">
        <v>73</v>
      </c>
    </row>
    <row r="2" spans="1:7" x14ac:dyDescent="0.2">
      <c r="A2" s="2" t="s">
        <v>9</v>
      </c>
      <c r="B2" s="15">
        <v>1047170</v>
      </c>
      <c r="C2" s="15">
        <v>125000</v>
      </c>
      <c r="D2" s="15">
        <v>144000</v>
      </c>
      <c r="E2" s="20">
        <f t="shared" ref="E2:E13" si="0">100*(B2/$B$14)</f>
        <v>2.8727384834918972</v>
      </c>
      <c r="F2" s="21">
        <f t="shared" ref="F2:F13" si="1">B2/C2</f>
        <v>8.3773599999999995</v>
      </c>
      <c r="G2" s="20">
        <f t="shared" ref="G2:G13" si="2">B2/D2</f>
        <v>7.272013888888889</v>
      </c>
    </row>
    <row r="3" spans="1:7" x14ac:dyDescent="0.2">
      <c r="A3" s="2" t="s">
        <v>10</v>
      </c>
      <c r="B3" s="15">
        <v>80000</v>
      </c>
      <c r="C3" s="15">
        <v>15000</v>
      </c>
      <c r="D3" s="15">
        <v>475000</v>
      </c>
      <c r="E3" s="20">
        <f t="shared" si="0"/>
        <v>0.21946682838445691</v>
      </c>
      <c r="F3" s="21">
        <f t="shared" si="1"/>
        <v>5.333333333333333</v>
      </c>
      <c r="G3" s="20">
        <f t="shared" si="2"/>
        <v>0.16842105263157894</v>
      </c>
    </row>
    <row r="4" spans="1:7" x14ac:dyDescent="0.2">
      <c r="A4" s="2" t="s">
        <v>11</v>
      </c>
      <c r="B4" s="15">
        <v>25721740</v>
      </c>
      <c r="C4" s="15">
        <v>1222000</v>
      </c>
      <c r="D4" s="15">
        <v>9600000</v>
      </c>
      <c r="E4" s="20">
        <f t="shared" si="0"/>
        <v>70.563358729120267</v>
      </c>
      <c r="F4" s="21">
        <f t="shared" si="1"/>
        <v>21.048887070376431</v>
      </c>
      <c r="G4" s="20">
        <f t="shared" si="2"/>
        <v>2.6793479166666665</v>
      </c>
    </row>
    <row r="5" spans="1:7" x14ac:dyDescent="0.2">
      <c r="A5" s="2" t="s">
        <v>12</v>
      </c>
      <c r="B5" s="15">
        <v>146407</v>
      </c>
      <c r="C5" s="15">
        <v>37000</v>
      </c>
      <c r="D5" s="15">
        <v>1140000</v>
      </c>
      <c r="E5" s="20">
        <f t="shared" si="0"/>
        <v>0.40164349929103982</v>
      </c>
      <c r="F5" s="21">
        <f t="shared" si="1"/>
        <v>3.9569459459459457</v>
      </c>
      <c r="G5" s="20">
        <f t="shared" si="2"/>
        <v>0.12842719298245614</v>
      </c>
    </row>
    <row r="6" spans="1:7" x14ac:dyDescent="0.2">
      <c r="A6" s="2" t="s">
        <v>54</v>
      </c>
      <c r="B6" s="15">
        <v>3826</v>
      </c>
      <c r="C6" s="15">
        <v>3600</v>
      </c>
      <c r="D6" s="15">
        <v>121000</v>
      </c>
      <c r="E6" s="20">
        <f t="shared" si="0"/>
        <v>1.0496001067486653E-2</v>
      </c>
      <c r="F6" s="21">
        <f t="shared" si="1"/>
        <v>1.0627777777777778</v>
      </c>
      <c r="G6" s="20">
        <f t="shared" si="2"/>
        <v>3.1619834710743804E-2</v>
      </c>
    </row>
    <row r="7" spans="1:7" x14ac:dyDescent="0.2">
      <c r="A7" s="2" t="s">
        <v>55</v>
      </c>
      <c r="B7" s="15">
        <v>371227</v>
      </c>
      <c r="C7" s="15">
        <v>18000</v>
      </c>
      <c r="D7" s="15">
        <v>238000</v>
      </c>
      <c r="E7" s="20">
        <f t="shared" si="0"/>
        <v>1.0184001537584599</v>
      </c>
      <c r="F7" s="21">
        <f t="shared" si="1"/>
        <v>20.623722222222224</v>
      </c>
      <c r="G7" s="20">
        <f t="shared" si="2"/>
        <v>1.5597773109243698</v>
      </c>
    </row>
    <row r="8" spans="1:7" x14ac:dyDescent="0.2">
      <c r="A8" s="16" t="s">
        <v>56</v>
      </c>
      <c r="B8" s="15">
        <v>4324235</v>
      </c>
      <c r="C8" s="15">
        <v>967000</v>
      </c>
      <c r="D8" s="15">
        <v>3300000</v>
      </c>
      <c r="E8" s="20">
        <f t="shared" si="0"/>
        <v>11.862826757988278</v>
      </c>
      <c r="F8" s="21">
        <f t="shared" si="1"/>
        <v>4.4718045501551194</v>
      </c>
      <c r="G8" s="20">
        <f t="shared" si="2"/>
        <v>1.3103742424242424</v>
      </c>
    </row>
    <row r="9" spans="1:7" x14ac:dyDescent="0.2">
      <c r="A9" s="2" t="s">
        <v>57</v>
      </c>
      <c r="B9" s="15">
        <v>285980</v>
      </c>
      <c r="C9" s="15">
        <v>1700</v>
      </c>
      <c r="D9" s="15">
        <v>825000</v>
      </c>
      <c r="E9" s="20">
        <f t="shared" si="0"/>
        <v>0.78453904476733749</v>
      </c>
      <c r="F9" s="21">
        <f t="shared" si="1"/>
        <v>168.2235294117647</v>
      </c>
      <c r="G9" s="20">
        <f t="shared" si="2"/>
        <v>0.34664242424242425</v>
      </c>
    </row>
    <row r="10" spans="1:7" x14ac:dyDescent="0.2">
      <c r="A10" s="2" t="s">
        <v>58</v>
      </c>
      <c r="B10" s="15">
        <v>255499</v>
      </c>
      <c r="C10" s="15">
        <v>107000</v>
      </c>
      <c r="D10" s="15">
        <v>924000</v>
      </c>
      <c r="E10" s="20">
        <f t="shared" si="0"/>
        <v>0.7009194398175046</v>
      </c>
      <c r="F10" s="21">
        <f t="shared" si="1"/>
        <v>2.387841121495327</v>
      </c>
      <c r="G10" s="20">
        <f t="shared" si="2"/>
        <v>0.27651406926406924</v>
      </c>
    </row>
    <row r="11" spans="1:7" x14ac:dyDescent="0.2">
      <c r="A11" s="2" t="s">
        <v>59</v>
      </c>
      <c r="B11" s="15">
        <v>2550894</v>
      </c>
      <c r="C11" s="15">
        <v>4400</v>
      </c>
      <c r="D11" s="15">
        <v>324000</v>
      </c>
      <c r="E11" s="20">
        <f t="shared" si="0"/>
        <v>6.9979576965617616</v>
      </c>
      <c r="F11" s="21">
        <f t="shared" si="1"/>
        <v>579.74863636363636</v>
      </c>
      <c r="G11" s="20">
        <f t="shared" si="2"/>
        <v>7.8731296296296298</v>
      </c>
    </row>
    <row r="12" spans="1:7" x14ac:dyDescent="0.2">
      <c r="A12" s="2" t="s">
        <v>60</v>
      </c>
      <c r="B12" s="15">
        <v>1320000</v>
      </c>
      <c r="C12" s="15">
        <v>39000</v>
      </c>
      <c r="D12" s="15">
        <v>500000</v>
      </c>
      <c r="E12" s="20">
        <f t="shared" si="0"/>
        <v>3.6212026683435394</v>
      </c>
      <c r="F12" s="21">
        <f t="shared" si="1"/>
        <v>33.846153846153847</v>
      </c>
      <c r="G12" s="20">
        <f t="shared" si="2"/>
        <v>2.64</v>
      </c>
    </row>
    <row r="13" spans="1:7" x14ac:dyDescent="0.2">
      <c r="A13" s="2" t="s">
        <v>61</v>
      </c>
      <c r="B13" s="15">
        <v>345000</v>
      </c>
      <c r="C13" s="15">
        <v>29000</v>
      </c>
      <c r="D13" s="15">
        <v>945000</v>
      </c>
      <c r="E13" s="20">
        <f t="shared" si="0"/>
        <v>0.9464506974079705</v>
      </c>
      <c r="F13" s="21">
        <f t="shared" si="1"/>
        <v>11.896551724137931</v>
      </c>
      <c r="G13" s="20">
        <f t="shared" si="2"/>
        <v>0.36507936507936506</v>
      </c>
    </row>
    <row r="14" spans="1:7" x14ac:dyDescent="0.2">
      <c r="A14" s="17" t="s">
        <v>62</v>
      </c>
      <c r="B14" s="19">
        <f>SUM(B2:B13)</f>
        <v>36451978</v>
      </c>
      <c r="C14" s="18"/>
      <c r="D14" s="18"/>
      <c r="E14" s="18"/>
      <c r="F14" s="18"/>
      <c r="G14" s="18"/>
    </row>
    <row r="15" spans="1:7" x14ac:dyDescent="0.2">
      <c r="A15" s="2" t="s">
        <v>63</v>
      </c>
      <c r="B15" s="19">
        <f>AVERAGE(B2:B13)</f>
        <v>3037664.8333333335</v>
      </c>
      <c r="C15" s="2"/>
      <c r="D15" s="2"/>
      <c r="E15" s="20">
        <f>SUM(E2:E14)</f>
        <v>100</v>
      </c>
      <c r="F15" s="19">
        <f>AVERAGE(F2:F13)</f>
        <v>71.748128613916577</v>
      </c>
      <c r="G15" s="22">
        <f>AVERAGE(G2:G13)</f>
        <v>2.0542789106203694</v>
      </c>
    </row>
  </sheetData>
  <customSheetViews>
    <customSheetView guid="{DCCD04D7-56E3-43D1-B3A6-BB77D4DEA7DB}" showPageBreaks="1" showRuler="0">
      <pageMargins left="0.75" right="0.75" top="1" bottom="1" header="0.5" footer="0.5"/>
      <pageSetup paperSize="9" orientation="portrait" verticalDpi="0" r:id="rId1"/>
      <headerFooter alignWithMargins="0">
        <oddHeader>&amp;A</oddHeader>
        <oddFooter>Page &amp;P</oddFooter>
      </headerFooter>
    </customSheetView>
    <customSheetView guid="{C6C7FC38-4309-467F-852A-9D3C9DCAE603}" showRuler="0">
      <pageMargins left="0.75" right="0.75" top="1" bottom="1" header="0.5" footer="0.5"/>
      <pageSetup paperSize="9" orientation="portrait" verticalDpi="0" r:id="rId2"/>
      <headerFooter alignWithMargins="0">
        <oddHeader>&amp;A</oddHeader>
        <oddFooter>Page &amp;P</oddFooter>
      </headerFooter>
    </customSheetView>
  </customSheetViews>
  <phoneticPr fontId="6" type="noConversion"/>
  <pageMargins left="0.75" right="0.75" top="1" bottom="1" header="0.5" footer="0.5"/>
  <pageSetup paperSize="9" orientation="portrait" verticalDpi="0" r:id="rId3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Start</vt:lpstr>
      <vt:lpstr>Calculator</vt:lpstr>
      <vt:lpstr>In-built functions</vt:lpstr>
      <vt:lpstr>Charts</vt:lpstr>
      <vt:lpstr>Abs ref</vt:lpstr>
      <vt:lpstr>Mixed comp. &amp; graphs</vt:lpstr>
      <vt:lpstr>Database</vt:lpstr>
      <vt:lpstr>Sheet13</vt:lpstr>
      <vt:lpstr>Sheet11</vt:lpstr>
      <vt:lpstr>License &amp; Reference</vt:lpstr>
      <vt:lpstr>Sheet16</vt:lpstr>
    </vt:vector>
  </TitlesOfParts>
  <Company>Pre-installed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Ekanger Aysa Arylova</cp:lastModifiedBy>
  <cp:lastPrinted>2004-08-24T11:56:34Z</cp:lastPrinted>
  <dcterms:created xsi:type="dcterms:W3CDTF">1998-08-29T07:36:13Z</dcterms:created>
  <dcterms:modified xsi:type="dcterms:W3CDTF">2015-08-21T11:34:12Z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-1216933303</vt:i4>
  </property>
  <property fmtid="{D5CDD505-2E9C-101B-9397-08002B2CF9AE}" pid="3" name="_EmailSubject">
    <vt:lpwstr/>
  </property>
  <property fmtid="{D5CDD505-2E9C-101B-9397-08002B2CF9AE}" pid="4" name="_AuthorEmail">
    <vt:lpwstr>jorge@nfh.uit.no</vt:lpwstr>
  </property>
  <property fmtid="{D5CDD505-2E9C-101B-9397-08002B2CF9AE}" pid="5" name="_AuthorEmailDisplayName">
    <vt:lpwstr>Jorge Santos</vt:lpwstr>
  </property>
  <property fmtid="{D5CDD505-2E9C-101B-9397-08002B2CF9AE}" pid="6" name="_PreviousAdHocReviewCycleID">
    <vt:i4>-606832453</vt:i4>
  </property>
  <property fmtid="{D5CDD505-2E9C-101B-9397-08002B2CF9AE}" pid="7" name="_ReviewingToolsShownOnce">
    <vt:lpwstr/>
  </property>
</Properties>
</file>