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0145" windowHeight="12000"/>
  </bookViews>
  <sheets>
    <sheet name="Introduction" sheetId="10" r:id="rId1"/>
    <sheet name="Standardisation demo" sheetId="5" r:id="rId2"/>
    <sheet name="Standardisation catch rates" sheetId="11" r:id="rId3"/>
    <sheet name="License &amp; Reference" sheetId="12" r:id="rId4"/>
  </sheets>
  <definedNames>
    <definedName name="a">#REF!</definedName>
    <definedName name="a_2">#REF!</definedName>
    <definedName name="a_3">#REF!</definedName>
    <definedName name="a_4">#REF!</definedName>
    <definedName name="b">#REF!</definedName>
    <definedName name="b_2">#REF!</definedName>
    <definedName name="b_3">#REF!</definedName>
    <definedName name="b_4">#REF!</definedName>
    <definedName name="K">#REF!</definedName>
    <definedName name="q">#REF!</definedName>
    <definedName name="rate">#REF!</definedName>
  </definedNames>
  <calcPr calcId="152511"/>
</workbook>
</file>

<file path=xl/calcChain.xml><?xml version="1.0" encoding="utf-8"?>
<calcChain xmlns="http://schemas.openxmlformats.org/spreadsheetml/2006/main">
  <c r="I41" i="5" l="1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I42" i="5" s="1"/>
  <c r="H19" i="5"/>
  <c r="R34" i="5"/>
  <c r="R35" i="5"/>
  <c r="R36" i="5"/>
  <c r="R37" i="5"/>
  <c r="R38" i="5"/>
  <c r="R39" i="5"/>
  <c r="R40" i="5"/>
  <c r="R41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19" i="5"/>
  <c r="I43" i="5"/>
  <c r="L39" i="5"/>
  <c r="O39" i="5" s="1"/>
  <c r="S39" i="5" s="1"/>
  <c r="L35" i="5"/>
  <c r="O35" i="5" s="1"/>
  <c r="S35" i="5" s="1"/>
  <c r="L31" i="5"/>
  <c r="O31" i="5" s="1"/>
  <c r="S31" i="5" s="1"/>
  <c r="L27" i="5"/>
  <c r="O27" i="5" s="1"/>
  <c r="S27" i="5" s="1"/>
  <c r="L23" i="5"/>
  <c r="O23" i="5" s="1"/>
  <c r="S23" i="5" s="1"/>
  <c r="L19" i="5" l="1"/>
  <c r="O19" i="5" s="1"/>
  <c r="S19" i="5" s="1"/>
  <c r="L38" i="5"/>
  <c r="O38" i="5" s="1"/>
  <c r="S38" i="5" s="1"/>
  <c r="L34" i="5"/>
  <c r="O34" i="5" s="1"/>
  <c r="S34" i="5" s="1"/>
  <c r="L30" i="5"/>
  <c r="O30" i="5" s="1"/>
  <c r="S30" i="5" s="1"/>
  <c r="L26" i="5"/>
  <c r="O26" i="5" s="1"/>
  <c r="S26" i="5" s="1"/>
  <c r="L22" i="5"/>
  <c r="O22" i="5" s="1"/>
  <c r="S22" i="5" s="1"/>
  <c r="L40" i="5"/>
  <c r="O40" i="5" s="1"/>
  <c r="S40" i="5" s="1"/>
  <c r="L36" i="5"/>
  <c r="O36" i="5" s="1"/>
  <c r="S36" i="5" s="1"/>
  <c r="L32" i="5"/>
  <c r="O32" i="5" s="1"/>
  <c r="S32" i="5" s="1"/>
  <c r="L28" i="5"/>
  <c r="O28" i="5" s="1"/>
  <c r="S28" i="5" s="1"/>
  <c r="L24" i="5"/>
  <c r="O24" i="5" s="1"/>
  <c r="S24" i="5" s="1"/>
  <c r="L20" i="5"/>
  <c r="O20" i="5" s="1"/>
  <c r="S20" i="5" s="1"/>
  <c r="L41" i="5"/>
  <c r="O41" i="5" s="1"/>
  <c r="S41" i="5" s="1"/>
  <c r="L37" i="5"/>
  <c r="O37" i="5" s="1"/>
  <c r="S37" i="5" s="1"/>
  <c r="L33" i="5"/>
  <c r="O33" i="5" s="1"/>
  <c r="S33" i="5" s="1"/>
  <c r="L29" i="5"/>
  <c r="O29" i="5" s="1"/>
  <c r="S29" i="5" s="1"/>
  <c r="L25" i="5"/>
  <c r="O25" i="5" s="1"/>
  <c r="S25" i="5" s="1"/>
  <c r="L21" i="5"/>
  <c r="O21" i="5" s="1"/>
  <c r="S21" i="5" s="1"/>
</calcChain>
</file>

<file path=xl/sharedStrings.xml><?xml version="1.0" encoding="utf-8"?>
<sst xmlns="http://schemas.openxmlformats.org/spreadsheetml/2006/main" count="65" uniqueCount="48">
  <si>
    <t>Year</t>
  </si>
  <si>
    <t>effort</t>
  </si>
  <si>
    <t>CPUE</t>
  </si>
  <si>
    <t>Effort</t>
  </si>
  <si>
    <t>STANDARDISATION OF CATCH RATES (DEMO)</t>
  </si>
  <si>
    <t>Different fleets, with different fishing power, often exploit the same populations.</t>
  </si>
  <si>
    <t xml:space="preserve">In order to calculate potential yields we often have to standardise the catch rates of the different fleets. </t>
  </si>
  <si>
    <t>There are several ways to do it, and we will give here a simple example.</t>
  </si>
  <si>
    <t>Note! Although it is possible to standardise information, methods to calcualte fishery potential that do not require</t>
  </si>
  <si>
    <r>
      <t xml:space="preserve">standardisation of the different components are available and </t>
    </r>
    <r>
      <rPr>
        <i/>
        <sz val="10"/>
        <rFont val="MS Sans Serif"/>
      </rPr>
      <t>should be preferred.</t>
    </r>
  </si>
  <si>
    <r>
      <t xml:space="preserve">These methods make use of </t>
    </r>
    <r>
      <rPr>
        <i/>
        <sz val="10"/>
        <rFont val="MS Sans Serif"/>
      </rPr>
      <t>all</t>
    </r>
    <r>
      <rPr>
        <sz val="10"/>
        <rFont val="MS Sans Serif"/>
      </rPr>
      <t xml:space="preserve"> the information in the data.</t>
    </r>
  </si>
  <si>
    <t>This is a demo. You are allowed, and encouraged, to try new values,</t>
  </si>
  <si>
    <t>ARTISANAL</t>
  </si>
  <si>
    <t>INDUSTRIAL</t>
  </si>
  <si>
    <t>standardisation</t>
  </si>
  <si>
    <t>Yield</t>
  </si>
  <si>
    <t>tons</t>
  </si>
  <si>
    <t>man.days</t>
  </si>
  <si>
    <t>ship.days</t>
  </si>
  <si>
    <t>intercept</t>
  </si>
  <si>
    <t>slope</t>
  </si>
  <si>
    <t>We see that there is a good (linear) relationship between the two indices, and either of them</t>
  </si>
  <si>
    <t xml:space="preserve"> could be used as index of abundance.</t>
  </si>
  <si>
    <t>Exercise: STANDARDISATION OF CATCH RATES</t>
  </si>
  <si>
    <t>Standardise the effort of the industrial fleet to units of the artisanal fleet.</t>
  </si>
  <si>
    <t>Fleet 1</t>
  </si>
  <si>
    <t>Fleet 2</t>
  </si>
  <si>
    <t>Fleet 1-&gt;Fleet 2</t>
  </si>
  <si>
    <t xml:space="preserve"> ("Fleet 1" + Fleet 2)</t>
  </si>
  <si>
    <t>TOTAL standardised</t>
  </si>
  <si>
    <t>Standardisation of the effort of fleet 1 to units of the fleet 2. See formulas in cells.</t>
  </si>
  <si>
    <t>JdS</t>
  </si>
  <si>
    <t xml:space="preserve"> by Jorge Santos</t>
  </si>
  <si>
    <t>What you should achieve in the present lab</t>
  </si>
  <si>
    <t>Progression</t>
  </si>
  <si>
    <t>Software</t>
  </si>
  <si>
    <t>Standardization</t>
  </si>
  <si>
    <t>Standardize two simple series of catch rates</t>
  </si>
  <si>
    <t xml:space="preserve">Prepare data for analysis of time series </t>
  </si>
  <si>
    <t>Prepare data for utilization in simple surplus-production model</t>
  </si>
  <si>
    <t>Understand demo and proceed to exercise</t>
  </si>
  <si>
    <t>Utilize simple linear regression tool in Excel (xy-plots)</t>
  </si>
  <si>
    <t>but only those values found in the input cells.</t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</si>
  <si>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</si>
  <si>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</si>
  <si>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</si>
  <si>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http://dx.doi.org/10.7557/8.3599</t>
  </si>
  <si>
    <t>Chapter 4 - Predict the future: trend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</si>
</sst>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0"/>
      <name val="MS Sans Serif"/>
    </font>
    <font>
      <i/>
      <sz val="10"/>
      <name val="MS Sans Serif"/>
    </font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10"/>
      <name val="MS Sans Serif"/>
      <family val="2"/>
    </font>
    <font>
      <sz val="8"/>
      <name val="MS Sans Serif"/>
    </font>
    <font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color rgb="FF002060"/>
      <name val="MS Sans Serif"/>
    </font>
    <font>
      <sz val="2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0" fontId="13" fillId="4" borderId="13" applyNumberFormat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" fillId="10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9" fillId="0" borderId="0"/>
  </cellStyleXfs>
  <cellXfs count="91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/>
    <xf numFmtId="0" fontId="0" fillId="0" borderId="9" xfId="0" applyBorder="1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0" borderId="10" xfId="0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7" xfId="0" applyNumberFormat="1" applyBorder="1"/>
    <xf numFmtId="165" fontId="0" fillId="0" borderId="6" xfId="0" applyNumberFormat="1" applyBorder="1"/>
    <xf numFmtId="0" fontId="9" fillId="2" borderId="0" xfId="0" applyFont="1" applyFill="1"/>
    <xf numFmtId="0" fontId="10" fillId="2" borderId="0" xfId="0" applyFont="1" applyFill="1"/>
    <xf numFmtId="0" fontId="9" fillId="0" borderId="0" xfId="0" applyFont="1"/>
    <xf numFmtId="0" fontId="11" fillId="3" borderId="0" xfId="0" applyFont="1" applyFill="1"/>
    <xf numFmtId="0" fontId="9" fillId="3" borderId="0" xfId="0" applyFont="1" applyFill="1"/>
    <xf numFmtId="0" fontId="12" fillId="2" borderId="0" xfId="0" applyFont="1" applyFill="1"/>
    <xf numFmtId="0" fontId="13" fillId="4" borderId="13" xfId="1"/>
    <xf numFmtId="0" fontId="14" fillId="5" borderId="0" xfId="2"/>
    <xf numFmtId="0" fontId="15" fillId="5" borderId="0" xfId="2" applyFont="1"/>
    <xf numFmtId="1" fontId="17" fillId="7" borderId="5" xfId="0" applyNumberFormat="1" applyFont="1" applyFill="1" applyBorder="1" applyAlignment="1">
      <alignment horizontal="right"/>
    </xf>
    <xf numFmtId="1" fontId="17" fillId="7" borderId="2" xfId="0" applyNumberFormat="1" applyFont="1" applyFill="1" applyBorder="1" applyAlignment="1">
      <alignment horizontal="right"/>
    </xf>
    <xf numFmtId="1" fontId="17" fillId="7" borderId="7" xfId="0" applyNumberFormat="1" applyFont="1" applyFill="1" applyBorder="1" applyAlignment="1">
      <alignment horizontal="right"/>
    </xf>
    <xf numFmtId="1" fontId="17" fillId="7" borderId="4" xfId="0" applyNumberFormat="1" applyFont="1" applyFill="1" applyBorder="1" applyAlignment="1">
      <alignment horizontal="right"/>
    </xf>
    <xf numFmtId="1" fontId="17" fillId="7" borderId="6" xfId="0" applyNumberFormat="1" applyFont="1" applyFill="1" applyBorder="1" applyAlignment="1">
      <alignment horizontal="right"/>
    </xf>
    <xf numFmtId="1" fontId="17" fillId="7" borderId="3" xfId="0" applyNumberFormat="1" applyFont="1" applyFill="1" applyBorder="1" applyAlignment="1">
      <alignment horizontal="right"/>
    </xf>
    <xf numFmtId="0" fontId="0" fillId="8" borderId="8" xfId="0" applyFill="1" applyBorder="1"/>
    <xf numFmtId="0" fontId="2" fillId="8" borderId="5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right"/>
    </xf>
    <xf numFmtId="0" fontId="0" fillId="8" borderId="10" xfId="0" applyFill="1" applyBorder="1"/>
    <xf numFmtId="0" fontId="2" fillId="8" borderId="6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3" xfId="0" applyFill="1" applyBorder="1"/>
    <xf numFmtId="0" fontId="0" fillId="8" borderId="0" xfId="0" applyFill="1"/>
    <xf numFmtId="0" fontId="2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1" fontId="0" fillId="9" borderId="8" xfId="0" applyNumberFormat="1" applyFill="1" applyBorder="1" applyAlignment="1">
      <alignment horizontal="right"/>
    </xf>
    <xf numFmtId="1" fontId="0" fillId="9" borderId="5" xfId="0" applyNumberFormat="1" applyFill="1" applyBorder="1" applyAlignment="1">
      <alignment horizontal="right"/>
    </xf>
    <xf numFmtId="1" fontId="0" fillId="9" borderId="9" xfId="0" applyNumberFormat="1" applyFill="1" applyBorder="1" applyAlignment="1">
      <alignment horizontal="right"/>
    </xf>
    <xf numFmtId="1" fontId="0" fillId="9" borderId="7" xfId="0" applyNumberFormat="1" applyFill="1" applyBorder="1" applyAlignment="1">
      <alignment horizontal="right"/>
    </xf>
    <xf numFmtId="1" fontId="0" fillId="9" borderId="10" xfId="0" applyNumberFormat="1" applyFill="1" applyBorder="1" applyAlignment="1">
      <alignment horizontal="right"/>
    </xf>
    <xf numFmtId="1" fontId="0" fillId="9" borderId="6" xfId="0" applyNumberFormat="1" applyFill="1" applyBorder="1" applyAlignment="1">
      <alignment horizontal="right"/>
    </xf>
    <xf numFmtId="1" fontId="7" fillId="9" borderId="7" xfId="0" applyNumberFormat="1" applyFont="1" applyFill="1" applyBorder="1" applyAlignment="1">
      <alignment horizontal="right"/>
    </xf>
    <xf numFmtId="1" fontId="7" fillId="9" borderId="6" xfId="0" applyNumberFormat="1" applyFont="1" applyFill="1" applyBorder="1" applyAlignment="1">
      <alignment horizontal="right"/>
    </xf>
    <xf numFmtId="1" fontId="6" fillId="9" borderId="5" xfId="0" applyNumberFormat="1" applyFont="1" applyFill="1" applyBorder="1" applyAlignment="1">
      <alignment horizontal="right"/>
    </xf>
    <xf numFmtId="1" fontId="6" fillId="9" borderId="7" xfId="0" applyNumberFormat="1" applyFont="1" applyFill="1" applyBorder="1" applyAlignment="1">
      <alignment horizontal="right"/>
    </xf>
    <xf numFmtId="1" fontId="6" fillId="9" borderId="6" xfId="0" applyNumberFormat="1" applyFont="1" applyFill="1" applyBorder="1" applyAlignment="1">
      <alignment horizontal="right"/>
    </xf>
    <xf numFmtId="0" fontId="16" fillId="11" borderId="0" xfId="3" applyFont="1" applyFill="1"/>
    <xf numFmtId="0" fontId="14" fillId="11" borderId="0" xfId="3" applyFill="1"/>
    <xf numFmtId="1" fontId="13" fillId="4" borderId="13" xfId="1" applyNumberFormat="1" applyAlignment="1" applyProtection="1">
      <alignment horizontal="center"/>
      <protection locked="0"/>
    </xf>
    <xf numFmtId="0" fontId="18" fillId="10" borderId="0" xfId="4" applyFont="1"/>
    <xf numFmtId="0" fontId="19" fillId="0" borderId="0" xfId="5" applyFont="1"/>
    <xf numFmtId="0" fontId="19" fillId="0" borderId="0" xfId="5"/>
    <xf numFmtId="0" fontId="20" fillId="0" borderId="0" xfId="6"/>
    <xf numFmtId="0" fontId="19" fillId="0" borderId="0" xfId="6" applyFont="1"/>
    <xf numFmtId="0" fontId="20" fillId="0" borderId="0" xfId="6" applyFont="1"/>
    <xf numFmtId="0" fontId="20" fillId="0" borderId="0" xfId="6" applyFill="1"/>
    <xf numFmtId="0" fontId="19" fillId="0" borderId="0" xfId="7" applyFill="1"/>
    <xf numFmtId="0" fontId="5" fillId="8" borderId="9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</cellXfs>
  <cellStyles count="8">
    <cellStyle name="20% - Accent2" xfId="4" builtinId="34"/>
    <cellStyle name="Accent3" xfId="2" builtinId="37"/>
    <cellStyle name="Accent4" xfId="3" builtinId="41"/>
    <cellStyle name="Hyperlink" xfId="6" builtinId="8"/>
    <cellStyle name="Input" xfId="1" builtinId="20"/>
    <cellStyle name="Normal" xfId="0" builtinId="0"/>
    <cellStyle name="Normal 2" xfId="5"/>
    <cellStyle name="Normal 3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b="0"/>
              <a:t>CPUE standardization</a:t>
            </a:r>
          </a:p>
        </c:rich>
      </c:tx>
      <c:layout>
        <c:manualLayout>
          <c:xMode val="edge"/>
          <c:yMode val="edge"/>
          <c:x val="0.34052837541304942"/>
          <c:y val="4.14938600027959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904123351607819"/>
          <c:y val="0.23651500201593706"/>
          <c:w val="0.71942614523883686"/>
          <c:h val="0.5020757060338312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2038019649431786"/>
                  <c:y val="-0.2111187812589874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</c:trendlineLbl>
          </c:trendline>
          <c:xVal>
            <c:numRef>
              <c:f>'Standardisation demo'!$H$19:$H$41</c:f>
              <c:numCache>
                <c:formatCode>0</c:formatCode>
                <c:ptCount val="23"/>
                <c:pt idx="0">
                  <c:v>211984.46751343118</c:v>
                </c:pt>
                <c:pt idx="1">
                  <c:v>203941.74762444</c:v>
                </c:pt>
                <c:pt idx="2">
                  <c:v>181197.5975018364</c:v>
                </c:pt>
                <c:pt idx="3">
                  <c:v>180484.23949054274</c:v>
                </c:pt>
                <c:pt idx="4">
                  <c:v>190278.62425276998</c:v>
                </c:pt>
                <c:pt idx="5">
                  <c:v>201504.03843430389</c:v>
                </c:pt>
                <c:pt idx="6">
                  <c:v>192485.05202989336</c:v>
                </c:pt>
                <c:pt idx="7">
                  <c:v>164735.7908151561</c:v>
                </c:pt>
                <c:pt idx="8">
                  <c:v>172710.07071777098</c:v>
                </c:pt>
                <c:pt idx="9">
                  <c:v>159282.04664139944</c:v>
                </c:pt>
                <c:pt idx="10">
                  <c:v>165966.74066810429</c:v>
                </c:pt>
                <c:pt idx="11">
                  <c:v>152244.55700606518</c:v>
                </c:pt>
                <c:pt idx="12">
                  <c:v>138326.39494556992</c:v>
                </c:pt>
                <c:pt idx="13">
                  <c:v>134429.23095546002</c:v>
                </c:pt>
                <c:pt idx="14">
                  <c:v>200304.09451775771</c:v>
                </c:pt>
                <c:pt idx="15">
                  <c:v>166234.99182957484</c:v>
                </c:pt>
                <c:pt idx="16">
                  <c:v>166073.86247042113</c:v>
                </c:pt>
                <c:pt idx="17">
                  <c:v>154998.01933737483</c:v>
                </c:pt>
                <c:pt idx="18">
                  <c:v>165472.05022906407</c:v>
                </c:pt>
                <c:pt idx="19">
                  <c:v>178115.69025926437</c:v>
                </c:pt>
                <c:pt idx="20">
                  <c:v>189413.33804311173</c:v>
                </c:pt>
                <c:pt idx="21">
                  <c:v>193649.47493560729</c:v>
                </c:pt>
                <c:pt idx="22">
                  <c:v>194433.69628499637</c:v>
                </c:pt>
              </c:numCache>
            </c:numRef>
          </c:xVal>
          <c:yVal>
            <c:numRef>
              <c:f>'Standardisation demo'!$I$19:$I$41</c:f>
              <c:numCache>
                <c:formatCode>0</c:formatCode>
                <c:ptCount val="23"/>
                <c:pt idx="0">
                  <c:v>200000</c:v>
                </c:pt>
                <c:pt idx="1">
                  <c:v>178204.71620489322</c:v>
                </c:pt>
                <c:pt idx="2">
                  <c:v>158330.83130819269</c:v>
                </c:pt>
                <c:pt idx="3">
                  <c:v>157707.49761886304</c:v>
                </c:pt>
                <c:pt idx="4">
                  <c:v>166265.85105696548</c:v>
                </c:pt>
                <c:pt idx="5">
                  <c:v>176074.64092860278</c:v>
                </c:pt>
                <c:pt idx="6">
                  <c:v>168193.83216151563</c:v>
                </c:pt>
                <c:pt idx="7">
                  <c:v>143946.47095534398</c:v>
                </c:pt>
                <c:pt idx="8">
                  <c:v>149607.59795260843</c:v>
                </c:pt>
                <c:pt idx="9">
                  <c:v>137975.76653150629</c:v>
                </c:pt>
                <c:pt idx="10">
                  <c:v>143766.28593913084</c:v>
                </c:pt>
                <c:pt idx="11">
                  <c:v>131879.6430363151</c:v>
                </c:pt>
                <c:pt idx="12">
                  <c:v>117033.59402955658</c:v>
                </c:pt>
                <c:pt idx="13">
                  <c:v>113736.32666084796</c:v>
                </c:pt>
                <c:pt idx="14">
                  <c:v>147533.04683645113</c:v>
                </c:pt>
                <c:pt idx="15">
                  <c:v>122439.60810933645</c:v>
                </c:pt>
                <c:pt idx="16">
                  <c:v>122320.92903116789</c:v>
                </c:pt>
                <c:pt idx="17">
                  <c:v>114163.06841611172</c:v>
                </c:pt>
                <c:pt idx="18">
                  <c:v>115063.18334966368</c:v>
                </c:pt>
                <c:pt idx="19">
                  <c:v>123855.10602777261</c:v>
                </c:pt>
                <c:pt idx="20">
                  <c:v>131711.07515714056</c:v>
                </c:pt>
                <c:pt idx="21">
                  <c:v>134656.7290925378</c:v>
                </c:pt>
                <c:pt idx="22">
                  <c:v>135202.04780217222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326984"/>
        <c:axId val="366327376"/>
      </c:scatterChart>
      <c:valAx>
        <c:axId val="36632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 b="0"/>
                  <a:t>CPUE Fleet 1</a:t>
                </a:r>
              </a:p>
            </c:rich>
          </c:tx>
          <c:layout>
            <c:manualLayout>
              <c:xMode val="edge"/>
              <c:yMode val="edge"/>
              <c:x val="0.4748212558576323"/>
              <c:y val="0.85062413005731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6327376"/>
        <c:crosses val="autoZero"/>
        <c:crossBetween val="midCat"/>
      </c:valAx>
      <c:valAx>
        <c:axId val="366327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 b="0"/>
                  <a:t>CPUE Fleet 2</a:t>
                </a:r>
              </a:p>
            </c:rich>
          </c:tx>
          <c:layout>
            <c:manualLayout>
              <c:xMode val="edge"/>
              <c:yMode val="edge"/>
              <c:x val="3.8369394412737963E-2"/>
              <c:y val="0.340249652022926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63269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42</xdr:row>
      <xdr:rowOff>19050</xdr:rowOff>
    </xdr:from>
    <xdr:to>
      <xdr:col>19</xdr:col>
      <xdr:colOff>142875</xdr:colOff>
      <xdr:row>56</xdr:row>
      <xdr:rowOff>47625</xdr:rowOff>
    </xdr:to>
    <xdr:graphicFrame macro="">
      <xdr:nvGraphicFramePr>
        <xdr:cNvPr id="410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150" workbookViewId="0"/>
  </sheetViews>
  <sheetFormatPr defaultRowHeight="12.75" x14ac:dyDescent="0.2"/>
  <cols>
    <col min="1" max="16384" width="9.140625" style="20"/>
  </cols>
  <sheetData>
    <row r="1" spans="1:9" ht="26.25" x14ac:dyDescent="0.4">
      <c r="A1" s="68" t="s">
        <v>36</v>
      </c>
      <c r="B1" s="68"/>
      <c r="C1" s="68"/>
      <c r="D1" s="69"/>
      <c r="E1" s="69"/>
      <c r="F1" s="69"/>
      <c r="G1" s="69" t="s">
        <v>32</v>
      </c>
      <c r="H1" s="69"/>
      <c r="I1" s="69"/>
    </row>
    <row r="2" spans="1:9" x14ac:dyDescent="0.2">
      <c r="A2" s="18"/>
      <c r="B2" s="18"/>
      <c r="C2" s="18"/>
      <c r="D2" s="18"/>
      <c r="E2" s="18"/>
      <c r="G2" s="18"/>
      <c r="H2" s="18"/>
      <c r="I2" s="18"/>
    </row>
    <row r="3" spans="1:9" x14ac:dyDescent="0.2">
      <c r="A3" s="18"/>
      <c r="B3" s="18"/>
      <c r="C3" s="18"/>
      <c r="D3" s="18"/>
      <c r="E3" s="18"/>
      <c r="G3" s="18"/>
      <c r="H3" s="18"/>
      <c r="I3" s="18"/>
    </row>
    <row r="4" spans="1:9" x14ac:dyDescent="0.2">
      <c r="B4" s="21" t="s">
        <v>33</v>
      </c>
      <c r="C4" s="21"/>
      <c r="D4" s="21"/>
      <c r="E4" s="21"/>
      <c r="F4" s="21"/>
      <c r="G4" s="21"/>
      <c r="H4" s="21"/>
      <c r="I4" s="18"/>
    </row>
    <row r="5" spans="1:9" x14ac:dyDescent="0.2">
      <c r="A5" s="18"/>
      <c r="B5" s="23" t="s">
        <v>37</v>
      </c>
      <c r="C5" s="18"/>
      <c r="D5" s="18"/>
      <c r="E5" s="18"/>
      <c r="F5" s="18"/>
      <c r="G5" s="18"/>
      <c r="H5" s="18"/>
      <c r="I5" s="18"/>
    </row>
    <row r="6" spans="1:9" x14ac:dyDescent="0.2">
      <c r="A6" s="18"/>
      <c r="B6" s="23" t="s">
        <v>38</v>
      </c>
      <c r="C6" s="18"/>
      <c r="D6" s="18"/>
      <c r="E6" s="18"/>
      <c r="F6" s="18"/>
      <c r="G6" s="18"/>
      <c r="H6" s="18"/>
      <c r="I6" s="18"/>
    </row>
    <row r="7" spans="1:9" x14ac:dyDescent="0.2">
      <c r="A7" s="18"/>
      <c r="B7" s="23" t="s">
        <v>39</v>
      </c>
      <c r="C7" s="18"/>
      <c r="D7" s="18"/>
      <c r="E7" s="18"/>
      <c r="F7" s="18"/>
      <c r="G7" s="18"/>
      <c r="H7" s="18"/>
      <c r="I7" s="18"/>
    </row>
    <row r="8" spans="1:9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x14ac:dyDescent="0.2">
      <c r="A9" s="18"/>
      <c r="B9" s="21" t="s">
        <v>34</v>
      </c>
      <c r="C9" s="22"/>
      <c r="D9" s="22"/>
      <c r="E9" s="22"/>
      <c r="F9" s="22"/>
      <c r="G9" s="22"/>
      <c r="H9" s="22"/>
      <c r="I9" s="18"/>
    </row>
    <row r="10" spans="1:9" x14ac:dyDescent="0.2">
      <c r="A10" s="18"/>
      <c r="B10" s="23" t="s">
        <v>40</v>
      </c>
      <c r="C10" s="18"/>
      <c r="D10" s="18"/>
      <c r="E10" s="18"/>
      <c r="F10" s="18"/>
      <c r="G10" s="18"/>
      <c r="H10" s="18"/>
      <c r="I10" s="18"/>
    </row>
    <row r="11" spans="1:9" x14ac:dyDescent="0.2">
      <c r="A11" s="18"/>
      <c r="B11" s="19"/>
      <c r="C11" s="18"/>
      <c r="D11" s="18"/>
      <c r="E11" s="18"/>
      <c r="F11" s="18"/>
      <c r="G11" s="18"/>
      <c r="H11" s="18"/>
      <c r="I11" s="18"/>
    </row>
    <row r="12" spans="1:9" x14ac:dyDescent="0.2">
      <c r="A12" s="18"/>
      <c r="B12" s="21" t="s">
        <v>35</v>
      </c>
      <c r="C12" s="22"/>
      <c r="D12" s="22"/>
      <c r="E12" s="22"/>
      <c r="F12" s="22"/>
      <c r="G12" s="22"/>
      <c r="H12" s="22"/>
      <c r="I12" s="18"/>
    </row>
    <row r="13" spans="1:9" x14ac:dyDescent="0.2">
      <c r="A13" s="18"/>
      <c r="B13" s="23" t="s">
        <v>41</v>
      </c>
      <c r="C13" s="18"/>
      <c r="D13" s="18"/>
      <c r="E13" s="18"/>
      <c r="F13" s="18"/>
      <c r="G13" s="18"/>
      <c r="H13" s="18"/>
      <c r="I13" s="18"/>
    </row>
    <row r="14" spans="1:9" x14ac:dyDescent="0.2">
      <c r="A14" s="18"/>
      <c r="C14" s="18"/>
      <c r="D14" s="18"/>
      <c r="E14" s="18"/>
      <c r="F14" s="18"/>
      <c r="G14" s="18"/>
      <c r="H14" s="18"/>
      <c r="I14" s="18"/>
    </row>
    <row r="15" spans="1:9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9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9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9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9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9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9" x14ac:dyDescent="0.2">
      <c r="A22" s="18"/>
      <c r="C22" s="18"/>
      <c r="D22" s="18"/>
      <c r="E22" s="18"/>
      <c r="F22" s="18"/>
      <c r="G22" s="18"/>
      <c r="H22" s="18"/>
      <c r="I22" s="18"/>
    </row>
    <row r="23" spans="1:9" x14ac:dyDescent="0.2">
      <c r="A23" s="18"/>
      <c r="C23" s="18"/>
      <c r="D23" s="18"/>
      <c r="E23" s="18"/>
      <c r="F23" s="18"/>
      <c r="G23" s="18"/>
      <c r="H23" s="18"/>
      <c r="I23" s="18"/>
    </row>
    <row r="24" spans="1:9" x14ac:dyDescent="0.2">
      <c r="A24" s="18"/>
      <c r="B24" s="18"/>
      <c r="C24" s="18"/>
      <c r="D24" s="18"/>
      <c r="E24" s="18"/>
      <c r="F24" s="18"/>
      <c r="G24" s="18"/>
      <c r="H24" s="18"/>
      <c r="I24" s="18"/>
    </row>
    <row r="25" spans="1:9" x14ac:dyDescent="0.2">
      <c r="A25" s="18"/>
      <c r="B25" s="18"/>
      <c r="C25" s="18"/>
      <c r="D25" s="18"/>
      <c r="E25" s="18"/>
      <c r="F25" s="18"/>
      <c r="G25" s="18"/>
      <c r="H25" s="18"/>
      <c r="I25" s="18"/>
    </row>
    <row r="26" spans="1:9" x14ac:dyDescent="0.2">
      <c r="A26" s="18"/>
      <c r="B26" s="18"/>
      <c r="C26" s="18"/>
      <c r="D26" s="18"/>
      <c r="E26" s="18"/>
      <c r="F26" s="18"/>
      <c r="G26" s="18"/>
      <c r="H26" s="18"/>
      <c r="I26" s="18"/>
    </row>
    <row r="27" spans="1:9" x14ac:dyDescent="0.2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2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2">
      <c r="A30" s="18"/>
      <c r="B30" s="18"/>
      <c r="C30" s="18"/>
      <c r="D30" s="18"/>
      <c r="E30" s="18"/>
      <c r="F30" s="18"/>
      <c r="G30" s="18"/>
      <c r="H30" s="18"/>
      <c r="I30" s="18"/>
    </row>
    <row r="31" spans="1:9" x14ac:dyDescent="0.2">
      <c r="A31" s="18"/>
      <c r="B31" s="18"/>
      <c r="C31" s="18"/>
      <c r="D31" s="18"/>
      <c r="E31" s="18"/>
      <c r="F31" s="18"/>
      <c r="G31" s="18"/>
      <c r="H31" s="18"/>
      <c r="I31" s="18"/>
    </row>
    <row r="32" spans="1:9" x14ac:dyDescent="0.2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2">
      <c r="A33" s="18"/>
      <c r="B33" s="18"/>
      <c r="C33" s="18"/>
      <c r="D33" s="18"/>
      <c r="E33" s="18"/>
      <c r="F33" s="18"/>
      <c r="G33" s="18"/>
      <c r="H33" s="18"/>
      <c r="I33" s="18"/>
    </row>
    <row r="34" spans="1:9" x14ac:dyDescent="0.2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2">
      <c r="A35" s="18"/>
      <c r="B35" s="18"/>
      <c r="C35" s="18"/>
      <c r="D35" s="18"/>
      <c r="E35" s="18"/>
      <c r="F35" s="18"/>
      <c r="G35" s="18"/>
      <c r="H35" s="18"/>
      <c r="I35" s="18"/>
    </row>
    <row r="36" spans="1:9" x14ac:dyDescent="0.2">
      <c r="A36" s="18"/>
      <c r="B36" s="18"/>
      <c r="C36" s="18"/>
      <c r="D36" s="18"/>
      <c r="E36" s="18"/>
      <c r="F36" s="18"/>
      <c r="G36" s="18"/>
      <c r="H36" s="18"/>
      <c r="I36" s="18"/>
    </row>
  </sheetData>
  <phoneticPr fontId="8" type="noConversion"/>
  <pageMargins left="0.75" right="0.75" top="1" bottom="1" header="0.5" footer="0.5"/>
  <pageSetup paperSize="9" orientation="portrait" r:id="rId1"/>
  <headerFooter alignWithMargins="0">
    <oddHeader>&amp;L&amp;F &amp;C
&amp;A&amp;RJdS//&amp;D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9"/>
  <sheetViews>
    <sheetView workbookViewId="0"/>
  </sheetViews>
  <sheetFormatPr defaultRowHeight="12.75" x14ac:dyDescent="0.2"/>
  <cols>
    <col min="1" max="1" width="5.7109375" customWidth="1"/>
    <col min="4" max="4" width="2.5703125" customWidth="1"/>
    <col min="5" max="5" width="12" customWidth="1"/>
    <col min="7" max="7" width="2.42578125" customWidth="1"/>
    <col min="10" max="10" width="2.7109375" customWidth="1"/>
    <col min="11" max="11" width="3.140625" customWidth="1"/>
    <col min="13" max="14" width="4.140625" customWidth="1"/>
    <col min="15" max="15" width="6.5703125" customWidth="1"/>
    <col min="16" max="16" width="3.5703125" customWidth="1"/>
    <col min="17" max="17" width="2.5703125" customWidth="1"/>
    <col min="18" max="18" width="10.7109375" customWidth="1"/>
    <col min="19" max="19" width="11.7109375" customWidth="1"/>
    <col min="20" max="20" width="2.28515625" customWidth="1"/>
  </cols>
  <sheetData>
    <row r="1" spans="1:20" ht="23.25" x14ac:dyDescent="0.35">
      <c r="A1" s="26" t="s">
        <v>4</v>
      </c>
      <c r="B1" s="26"/>
      <c r="C1" s="26"/>
      <c r="D1" s="26"/>
      <c r="E1" s="26"/>
      <c r="F1" s="26"/>
      <c r="G1" s="25"/>
      <c r="H1" s="25"/>
      <c r="I1" s="25"/>
      <c r="J1" s="25"/>
      <c r="K1" s="25"/>
      <c r="L1" s="25" t="s">
        <v>31</v>
      </c>
    </row>
    <row r="3" spans="1:20" x14ac:dyDescent="0.2">
      <c r="A3" t="s">
        <v>5</v>
      </c>
    </row>
    <row r="4" spans="1:20" x14ac:dyDescent="0.2">
      <c r="A4" t="s">
        <v>6</v>
      </c>
    </row>
    <row r="5" spans="1:20" x14ac:dyDescent="0.2">
      <c r="A5" t="s">
        <v>7</v>
      </c>
    </row>
    <row r="7" spans="1:20" x14ac:dyDescent="0.2">
      <c r="A7" t="s">
        <v>8</v>
      </c>
    </row>
    <row r="8" spans="1:20" x14ac:dyDescent="0.2">
      <c r="A8" t="s">
        <v>9</v>
      </c>
    </row>
    <row r="9" spans="1:20" x14ac:dyDescent="0.2">
      <c r="A9" t="s">
        <v>10</v>
      </c>
    </row>
    <row r="11" spans="1:20" ht="15" x14ac:dyDescent="0.25">
      <c r="A11" s="24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20" ht="15" x14ac:dyDescent="0.25">
      <c r="A12" s="24" t="s">
        <v>42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4" spans="1:20" x14ac:dyDescent="0.2">
      <c r="A14" s="11" t="s">
        <v>30</v>
      </c>
    </row>
    <row r="16" spans="1:20" x14ac:dyDescent="0.2">
      <c r="K16" s="82" t="s">
        <v>2</v>
      </c>
      <c r="L16" s="83"/>
      <c r="M16" s="84"/>
      <c r="N16" s="39"/>
      <c r="O16" s="43"/>
      <c r="P16" s="44"/>
      <c r="Q16" s="85" t="s">
        <v>29</v>
      </c>
      <c r="R16" s="86"/>
      <c r="S16" s="86"/>
      <c r="T16" s="87"/>
    </row>
    <row r="17" spans="1:22" x14ac:dyDescent="0.2">
      <c r="A17" s="33"/>
      <c r="B17" s="34" t="s">
        <v>25</v>
      </c>
      <c r="C17" s="35" t="s">
        <v>26</v>
      </c>
      <c r="D17" s="13"/>
      <c r="E17" s="39" t="s">
        <v>25</v>
      </c>
      <c r="F17" s="40" t="s">
        <v>26</v>
      </c>
      <c r="H17" s="42" t="s">
        <v>25</v>
      </c>
      <c r="I17" s="34" t="s">
        <v>26</v>
      </c>
      <c r="K17" s="79" t="s">
        <v>14</v>
      </c>
      <c r="L17" s="80"/>
      <c r="M17" s="81"/>
      <c r="N17" s="45"/>
      <c r="O17" s="46" t="s">
        <v>3</v>
      </c>
      <c r="P17" s="47"/>
      <c r="Q17" s="88" t="s">
        <v>28</v>
      </c>
      <c r="R17" s="89"/>
      <c r="S17" s="89"/>
      <c r="T17" s="90"/>
    </row>
    <row r="18" spans="1:22" x14ac:dyDescent="0.2">
      <c r="A18" s="36" t="s">
        <v>0</v>
      </c>
      <c r="B18" s="37" t="s">
        <v>1</v>
      </c>
      <c r="C18" s="38" t="s">
        <v>1</v>
      </c>
      <c r="D18" s="9"/>
      <c r="E18" s="41" t="s">
        <v>15</v>
      </c>
      <c r="F18" s="37" t="s">
        <v>15</v>
      </c>
      <c r="H18" s="41" t="s">
        <v>2</v>
      </c>
      <c r="I18" s="37" t="s">
        <v>2</v>
      </c>
      <c r="K18" s="36"/>
      <c r="L18" s="48" t="s">
        <v>27</v>
      </c>
      <c r="M18" s="49"/>
      <c r="N18" s="36"/>
      <c r="O18" s="48" t="s">
        <v>27</v>
      </c>
      <c r="P18" s="49"/>
      <c r="Q18" s="50"/>
      <c r="R18" s="51" t="s">
        <v>15</v>
      </c>
      <c r="S18" s="52" t="s">
        <v>3</v>
      </c>
      <c r="T18" s="53"/>
    </row>
    <row r="19" spans="1:22" x14ac:dyDescent="0.2">
      <c r="A19" s="54">
        <v>1</v>
      </c>
      <c r="B19" s="27">
        <v>940</v>
      </c>
      <c r="C19" s="28">
        <v>1</v>
      </c>
      <c r="D19" s="15"/>
      <c r="E19" s="27">
        <v>199265399.46262532</v>
      </c>
      <c r="F19" s="28">
        <v>200000</v>
      </c>
      <c r="H19" s="57">
        <f>E19/B19</f>
        <v>211984.46751343118</v>
      </c>
      <c r="I19" s="58">
        <f>F19/C19</f>
        <v>200000</v>
      </c>
      <c r="J19" s="14"/>
      <c r="K19" s="14"/>
      <c r="L19" s="63">
        <f t="shared" ref="L19:L41" si="0">$I$42+$I$43*H19</f>
        <v>173265.59539313382</v>
      </c>
      <c r="M19" s="14"/>
      <c r="N19" s="14"/>
      <c r="O19" s="60">
        <f>E19/L19</f>
        <v>1150.057511478253</v>
      </c>
      <c r="P19" s="14"/>
      <c r="Q19" s="14"/>
      <c r="R19" s="58">
        <f t="shared" ref="R19:R41" si="1">E19+F19</f>
        <v>199465399.46262532</v>
      </c>
      <c r="S19" s="65">
        <f t="shared" ref="S19:S41" si="2">O19+C19</f>
        <v>1151.057511478253</v>
      </c>
      <c r="V19" s="2"/>
    </row>
    <row r="20" spans="1:22" x14ac:dyDescent="0.2">
      <c r="A20" s="55">
        <v>2</v>
      </c>
      <c r="B20" s="29">
        <v>940</v>
      </c>
      <c r="C20" s="30">
        <v>30</v>
      </c>
      <c r="D20" s="15"/>
      <c r="E20" s="29">
        <v>191705242.76697361</v>
      </c>
      <c r="F20" s="30">
        <v>5346141.4861467965</v>
      </c>
      <c r="H20" s="59">
        <f t="shared" ref="H20:H41" si="3">E20/B20</f>
        <v>203941.74762444</v>
      </c>
      <c r="I20" s="60">
        <f t="shared" ref="I20:I41" si="4">F20/C20</f>
        <v>178204.71620489322</v>
      </c>
      <c r="J20" s="14"/>
      <c r="K20" s="14"/>
      <c r="L20" s="63">
        <f t="shared" si="0"/>
        <v>166422.68648050702</v>
      </c>
      <c r="M20" s="14"/>
      <c r="N20" s="14"/>
      <c r="O20" s="60">
        <f t="shared" ref="O20:O41" si="5">E20/L20</f>
        <v>1151.9177272109948</v>
      </c>
      <c r="P20" s="14"/>
      <c r="Q20" s="14"/>
      <c r="R20" s="60">
        <f t="shared" si="1"/>
        <v>197051384.25312042</v>
      </c>
      <c r="S20" s="66">
        <f t="shared" si="2"/>
        <v>1181.9177272109948</v>
      </c>
      <c r="V20" s="2"/>
    </row>
    <row r="21" spans="1:22" x14ac:dyDescent="0.2">
      <c r="A21" s="55">
        <v>3</v>
      </c>
      <c r="B21" s="29">
        <v>940</v>
      </c>
      <c r="C21" s="30">
        <v>60</v>
      </c>
      <c r="D21" s="15"/>
      <c r="E21" s="29">
        <v>170325741.65172622</v>
      </c>
      <c r="F21" s="30">
        <v>9499849.8784915619</v>
      </c>
      <c r="H21" s="59">
        <f t="shared" si="3"/>
        <v>181197.5975018364</v>
      </c>
      <c r="I21" s="60">
        <f t="shared" si="4"/>
        <v>158330.83130819269</v>
      </c>
      <c r="J21" s="14"/>
      <c r="K21" s="14"/>
      <c r="L21" s="63">
        <f t="shared" si="0"/>
        <v>147071.50308331827</v>
      </c>
      <c r="M21" s="14"/>
      <c r="N21" s="14"/>
      <c r="O21" s="60">
        <f t="shared" si="5"/>
        <v>1158.1151894207137</v>
      </c>
      <c r="P21" s="14"/>
      <c r="Q21" s="14"/>
      <c r="R21" s="60">
        <f t="shared" si="1"/>
        <v>179825591.53021777</v>
      </c>
      <c r="S21" s="66">
        <f t="shared" si="2"/>
        <v>1218.1151894207137</v>
      </c>
      <c r="V21" s="2"/>
    </row>
    <row r="22" spans="1:22" x14ac:dyDescent="0.2">
      <c r="A22" s="55">
        <v>4</v>
      </c>
      <c r="B22" s="29">
        <v>940</v>
      </c>
      <c r="C22" s="30">
        <v>90</v>
      </c>
      <c r="D22" s="15"/>
      <c r="E22" s="29">
        <v>169655185.12111017</v>
      </c>
      <c r="F22" s="30">
        <v>14193674.785697674</v>
      </c>
      <c r="H22" s="59">
        <f t="shared" si="3"/>
        <v>180484.23949054274</v>
      </c>
      <c r="I22" s="60">
        <f t="shared" si="4"/>
        <v>157707.49761886304</v>
      </c>
      <c r="J22" s="14"/>
      <c r="K22" s="14"/>
      <c r="L22" s="63">
        <f t="shared" si="0"/>
        <v>146464.56364482598</v>
      </c>
      <c r="M22" s="14"/>
      <c r="N22" s="14"/>
      <c r="O22" s="60">
        <f t="shared" si="5"/>
        <v>1158.3360568534588</v>
      </c>
      <c r="P22" s="14"/>
      <c r="Q22" s="14"/>
      <c r="R22" s="60">
        <f t="shared" si="1"/>
        <v>183848859.90680784</v>
      </c>
      <c r="S22" s="66">
        <f t="shared" si="2"/>
        <v>1248.3360568534588</v>
      </c>
      <c r="V22" s="2"/>
    </row>
    <row r="23" spans="1:22" x14ac:dyDescent="0.2">
      <c r="A23" s="55">
        <v>5</v>
      </c>
      <c r="B23" s="29">
        <v>940</v>
      </c>
      <c r="C23" s="30">
        <v>120</v>
      </c>
      <c r="D23" s="15"/>
      <c r="E23" s="29">
        <v>178861906.79760379</v>
      </c>
      <c r="F23" s="30">
        <v>19951902.126835857</v>
      </c>
      <c r="H23" s="59">
        <f t="shared" si="3"/>
        <v>190278.62425276998</v>
      </c>
      <c r="I23" s="60">
        <f t="shared" si="4"/>
        <v>166265.85105696548</v>
      </c>
      <c r="J23" s="14"/>
      <c r="K23" s="14"/>
      <c r="L23" s="63">
        <f t="shared" si="0"/>
        <v>154797.82449540964</v>
      </c>
      <c r="M23" s="14"/>
      <c r="N23" s="14"/>
      <c r="O23" s="60">
        <f t="shared" si="5"/>
        <v>1155.454912758853</v>
      </c>
      <c r="P23" s="14"/>
      <c r="Q23" s="14"/>
      <c r="R23" s="60">
        <f t="shared" si="1"/>
        <v>198813808.92443964</v>
      </c>
      <c r="S23" s="66">
        <f t="shared" si="2"/>
        <v>1275.454912758853</v>
      </c>
      <c r="V23" s="2"/>
    </row>
    <row r="24" spans="1:22" x14ac:dyDescent="0.2">
      <c r="A24" s="55">
        <v>6</v>
      </c>
      <c r="B24" s="29">
        <v>940</v>
      </c>
      <c r="C24" s="30">
        <v>150</v>
      </c>
      <c r="D24" s="15"/>
      <c r="E24" s="29">
        <v>189413796.12824565</v>
      </c>
      <c r="F24" s="30">
        <v>26411196.139290418</v>
      </c>
      <c r="H24" s="59">
        <f t="shared" si="3"/>
        <v>201504.03843430389</v>
      </c>
      <c r="I24" s="60">
        <f t="shared" si="4"/>
        <v>176074.64092860278</v>
      </c>
      <c r="J24" s="14"/>
      <c r="K24" s="14"/>
      <c r="L24" s="63">
        <f t="shared" si="0"/>
        <v>164348.63414823476</v>
      </c>
      <c r="M24" s="14"/>
      <c r="N24" s="14"/>
      <c r="O24" s="60">
        <f t="shared" si="5"/>
        <v>1152.5121404866882</v>
      </c>
      <c r="P24" s="14"/>
      <c r="Q24" s="14"/>
      <c r="R24" s="60">
        <f t="shared" si="1"/>
        <v>215824992.26753607</v>
      </c>
      <c r="S24" s="66">
        <f t="shared" si="2"/>
        <v>1302.5121404866882</v>
      </c>
      <c r="V24" s="2"/>
    </row>
    <row r="25" spans="1:22" x14ac:dyDescent="0.2">
      <c r="A25" s="55">
        <v>7</v>
      </c>
      <c r="B25" s="29">
        <v>940</v>
      </c>
      <c r="C25" s="30">
        <v>180</v>
      </c>
      <c r="D25" s="15"/>
      <c r="E25" s="29">
        <v>180935948.90809974</v>
      </c>
      <c r="F25" s="30">
        <v>30274889.789072812</v>
      </c>
      <c r="H25" s="59">
        <f t="shared" si="3"/>
        <v>192485.05202989336</v>
      </c>
      <c r="I25" s="60">
        <f t="shared" si="4"/>
        <v>168193.83216151563</v>
      </c>
      <c r="J25" s="14"/>
      <c r="K25" s="14"/>
      <c r="L25" s="63">
        <f t="shared" si="0"/>
        <v>156675.09791901993</v>
      </c>
      <c r="M25" s="14"/>
      <c r="N25" s="14"/>
      <c r="O25" s="60">
        <f t="shared" si="5"/>
        <v>1154.8481622881732</v>
      </c>
      <c r="P25" s="14"/>
      <c r="Q25" s="14"/>
      <c r="R25" s="60">
        <f t="shared" si="1"/>
        <v>211210838.69717255</v>
      </c>
      <c r="S25" s="66">
        <f t="shared" si="2"/>
        <v>1334.8481622881732</v>
      </c>
      <c r="V25" s="2"/>
    </row>
    <row r="26" spans="1:22" x14ac:dyDescent="0.2">
      <c r="A26" s="55">
        <v>8</v>
      </c>
      <c r="B26" s="29">
        <v>940</v>
      </c>
      <c r="C26" s="30">
        <v>210</v>
      </c>
      <c r="D26" s="15"/>
      <c r="E26" s="29">
        <v>154851643.36624673</v>
      </c>
      <c r="F26" s="30">
        <v>30228758.900622234</v>
      </c>
      <c r="H26" s="59">
        <f t="shared" si="3"/>
        <v>164735.7908151561</v>
      </c>
      <c r="I26" s="60">
        <f t="shared" si="4"/>
        <v>143946.47095534398</v>
      </c>
      <c r="J26" s="14"/>
      <c r="K26" s="14"/>
      <c r="L26" s="63">
        <f t="shared" si="0"/>
        <v>133065.46467230588</v>
      </c>
      <c r="M26" s="14"/>
      <c r="N26" s="14"/>
      <c r="O26" s="60">
        <f t="shared" si="5"/>
        <v>1163.7252667143398</v>
      </c>
      <c r="P26" s="14"/>
      <c r="Q26" s="14"/>
      <c r="R26" s="60">
        <f t="shared" si="1"/>
        <v>185080402.26686895</v>
      </c>
      <c r="S26" s="66">
        <f t="shared" si="2"/>
        <v>1373.7252667143398</v>
      </c>
      <c r="V26" s="2"/>
    </row>
    <row r="27" spans="1:22" x14ac:dyDescent="0.2">
      <c r="A27" s="55">
        <v>9</v>
      </c>
      <c r="B27" s="29">
        <v>900</v>
      </c>
      <c r="C27" s="30">
        <v>210</v>
      </c>
      <c r="D27" s="15"/>
      <c r="E27" s="29">
        <v>155439063.64599389</v>
      </c>
      <c r="F27" s="30">
        <v>31417595.57004777</v>
      </c>
      <c r="H27" s="59">
        <f t="shared" si="3"/>
        <v>172710.07071777098</v>
      </c>
      <c r="I27" s="60">
        <f t="shared" si="4"/>
        <v>149607.59795260843</v>
      </c>
      <c r="J27" s="14"/>
      <c r="K27" s="14"/>
      <c r="L27" s="63">
        <f t="shared" si="0"/>
        <v>139850.14345890336</v>
      </c>
      <c r="M27" s="14"/>
      <c r="N27" s="14"/>
      <c r="O27" s="60">
        <f t="shared" si="5"/>
        <v>1111.468746484851</v>
      </c>
      <c r="P27" s="14"/>
      <c r="Q27" s="14"/>
      <c r="R27" s="60">
        <f t="shared" si="1"/>
        <v>186856659.21604165</v>
      </c>
      <c r="S27" s="66">
        <f t="shared" si="2"/>
        <v>1321.468746484851</v>
      </c>
      <c r="V27" s="2"/>
    </row>
    <row r="28" spans="1:22" x14ac:dyDescent="0.2">
      <c r="A28" s="55">
        <v>10</v>
      </c>
      <c r="B28" s="29">
        <v>900</v>
      </c>
      <c r="C28" s="30">
        <v>210</v>
      </c>
      <c r="D28" s="15"/>
      <c r="E28" s="29">
        <v>143353841.97725949</v>
      </c>
      <c r="F28" s="30">
        <v>28974910.97161632</v>
      </c>
      <c r="H28" s="59">
        <f t="shared" si="3"/>
        <v>159282.04664139944</v>
      </c>
      <c r="I28" s="60">
        <f t="shared" si="4"/>
        <v>137975.76653150629</v>
      </c>
      <c r="J28" s="14"/>
      <c r="K28" s="14"/>
      <c r="L28" s="63">
        <f t="shared" si="0"/>
        <v>128425.30871401264</v>
      </c>
      <c r="M28" s="14"/>
      <c r="N28" s="14"/>
      <c r="O28" s="60">
        <f t="shared" si="5"/>
        <v>1116.242922931109</v>
      </c>
      <c r="P28" s="14"/>
      <c r="Q28" s="14"/>
      <c r="R28" s="60">
        <f t="shared" si="1"/>
        <v>172328752.94887581</v>
      </c>
      <c r="S28" s="66">
        <f t="shared" si="2"/>
        <v>1326.242922931109</v>
      </c>
      <c r="V28" s="2"/>
    </row>
    <row r="29" spans="1:22" x14ac:dyDescent="0.2">
      <c r="A29" s="55">
        <v>11</v>
      </c>
      <c r="B29" s="29">
        <v>900</v>
      </c>
      <c r="C29" s="30">
        <v>210</v>
      </c>
      <c r="D29" s="15"/>
      <c r="E29" s="29">
        <v>149370066.60129386</v>
      </c>
      <c r="F29" s="30">
        <v>30190920.047217477</v>
      </c>
      <c r="H29" s="59">
        <f t="shared" si="3"/>
        <v>165966.74066810429</v>
      </c>
      <c r="I29" s="60">
        <f t="shared" si="4"/>
        <v>143766.28593913084</v>
      </c>
      <c r="J29" s="14"/>
      <c r="K29" s="14"/>
      <c r="L29" s="63">
        <f t="shared" si="0"/>
        <v>134112.78172872425</v>
      </c>
      <c r="M29" s="14"/>
      <c r="N29" s="14"/>
      <c r="O29" s="60">
        <f t="shared" si="5"/>
        <v>1113.7645843737041</v>
      </c>
      <c r="P29" s="14"/>
      <c r="Q29" s="14"/>
      <c r="R29" s="60">
        <f t="shared" si="1"/>
        <v>179560986.64851135</v>
      </c>
      <c r="S29" s="66">
        <f t="shared" si="2"/>
        <v>1323.7645843737041</v>
      </c>
      <c r="V29" s="2"/>
    </row>
    <row r="30" spans="1:22" x14ac:dyDescent="0.2">
      <c r="A30" s="55">
        <v>12</v>
      </c>
      <c r="B30" s="29">
        <v>900</v>
      </c>
      <c r="C30" s="30">
        <v>210</v>
      </c>
      <c r="D30" s="15"/>
      <c r="E30" s="29">
        <v>137020101.30545866</v>
      </c>
      <c r="F30" s="30">
        <v>27694725.03762617</v>
      </c>
      <c r="H30" s="59">
        <f t="shared" si="3"/>
        <v>152244.55700606518</v>
      </c>
      <c r="I30" s="60">
        <f t="shared" si="4"/>
        <v>131879.6430363151</v>
      </c>
      <c r="J30" s="14"/>
      <c r="K30" s="14"/>
      <c r="L30" s="63">
        <f t="shared" si="0"/>
        <v>122437.67005285968</v>
      </c>
      <c r="M30" s="14"/>
      <c r="N30" s="14"/>
      <c r="O30" s="60">
        <f t="shared" si="5"/>
        <v>1119.1008555316623</v>
      </c>
      <c r="P30" s="14"/>
      <c r="Q30" s="14"/>
      <c r="R30" s="60">
        <f t="shared" si="1"/>
        <v>164714826.34308484</v>
      </c>
      <c r="S30" s="66">
        <f t="shared" si="2"/>
        <v>1329.1008555316623</v>
      </c>
      <c r="V30" s="2"/>
    </row>
    <row r="31" spans="1:22" x14ac:dyDescent="0.2">
      <c r="A31" s="55">
        <v>13</v>
      </c>
      <c r="B31" s="29">
        <v>800</v>
      </c>
      <c r="C31" s="30">
        <v>150</v>
      </c>
      <c r="D31" s="15"/>
      <c r="E31" s="29">
        <v>110661115.95645593</v>
      </c>
      <c r="F31" s="30">
        <v>17555039.104433488</v>
      </c>
      <c r="H31" s="59">
        <f t="shared" si="3"/>
        <v>138326.39494556992</v>
      </c>
      <c r="I31" s="60">
        <f t="shared" si="4"/>
        <v>117033.59402955658</v>
      </c>
      <c r="J31" s="14"/>
      <c r="K31" s="14"/>
      <c r="L31" s="63">
        <f t="shared" si="0"/>
        <v>110595.81598785464</v>
      </c>
      <c r="M31" s="14"/>
      <c r="N31" s="14"/>
      <c r="O31" s="60">
        <f t="shared" si="5"/>
        <v>1000.5904379656502</v>
      </c>
      <c r="P31" s="14"/>
      <c r="Q31" s="14"/>
      <c r="R31" s="60">
        <f t="shared" si="1"/>
        <v>128216155.06088942</v>
      </c>
      <c r="S31" s="66">
        <f t="shared" si="2"/>
        <v>1150.5904379656502</v>
      </c>
      <c r="V31" s="2"/>
    </row>
    <row r="32" spans="1:22" x14ac:dyDescent="0.2">
      <c r="A32" s="55">
        <v>14</v>
      </c>
      <c r="B32" s="29">
        <v>800</v>
      </c>
      <c r="C32" s="30">
        <v>150</v>
      </c>
      <c r="D32" s="15"/>
      <c r="E32" s="29">
        <v>107543384.76436801</v>
      </c>
      <c r="F32" s="30">
        <v>17060448.999127194</v>
      </c>
      <c r="H32" s="59">
        <f t="shared" si="3"/>
        <v>134429.23095546002</v>
      </c>
      <c r="I32" s="60">
        <f t="shared" si="4"/>
        <v>113736.32666084796</v>
      </c>
      <c r="J32" s="14"/>
      <c r="K32" s="14"/>
      <c r="L32" s="63">
        <f t="shared" si="0"/>
        <v>107280.02996397557</v>
      </c>
      <c r="M32" s="14"/>
      <c r="N32" s="14"/>
      <c r="O32" s="60">
        <f t="shared" si="5"/>
        <v>1002.4548352613332</v>
      </c>
      <c r="P32" s="14"/>
      <c r="Q32" s="14"/>
      <c r="R32" s="60">
        <f t="shared" si="1"/>
        <v>124603833.76349521</v>
      </c>
      <c r="S32" s="66">
        <f t="shared" si="2"/>
        <v>1152.4548352613333</v>
      </c>
      <c r="V32" s="2"/>
    </row>
    <row r="33" spans="1:22" x14ac:dyDescent="0.2">
      <c r="A33" s="55">
        <v>15</v>
      </c>
      <c r="B33" s="29">
        <v>400</v>
      </c>
      <c r="C33" s="30">
        <v>150</v>
      </c>
      <c r="D33" s="15"/>
      <c r="E33" s="29">
        <v>80121637.807103083</v>
      </c>
      <c r="F33" s="30">
        <v>22129957.025467671</v>
      </c>
      <c r="H33" s="59">
        <f t="shared" si="3"/>
        <v>200304.09451775771</v>
      </c>
      <c r="I33" s="60">
        <f t="shared" si="4"/>
        <v>147533.04683645113</v>
      </c>
      <c r="J33" s="14"/>
      <c r="K33" s="14"/>
      <c r="L33" s="63">
        <f t="shared" si="0"/>
        <v>163327.69757024632</v>
      </c>
      <c r="M33" s="14"/>
      <c r="N33" s="14"/>
      <c r="O33" s="60">
        <f t="shared" si="5"/>
        <v>490.55756616322356</v>
      </c>
      <c r="P33" s="14"/>
      <c r="Q33" s="14"/>
      <c r="R33" s="60">
        <f t="shared" si="1"/>
        <v>102251594.83257076</v>
      </c>
      <c r="S33" s="66">
        <f t="shared" si="2"/>
        <v>640.55756616322356</v>
      </c>
      <c r="V33" s="2"/>
    </row>
    <row r="34" spans="1:22" x14ac:dyDescent="0.2">
      <c r="A34" s="55">
        <v>16</v>
      </c>
      <c r="B34" s="29">
        <v>400</v>
      </c>
      <c r="C34" s="30">
        <v>150</v>
      </c>
      <c r="D34" s="15"/>
      <c r="E34" s="29">
        <v>66493996.731829934</v>
      </c>
      <c r="F34" s="30">
        <v>18365941.216400467</v>
      </c>
      <c r="H34" s="59">
        <f t="shared" si="3"/>
        <v>166234.99182957484</v>
      </c>
      <c r="I34" s="60">
        <f t="shared" si="4"/>
        <v>122439.60810933645</v>
      </c>
      <c r="J34" s="14"/>
      <c r="K34" s="14"/>
      <c r="L34" s="63">
        <f t="shared" si="0"/>
        <v>134341.01524785525</v>
      </c>
      <c r="M34" s="14"/>
      <c r="N34" s="14"/>
      <c r="O34" s="60">
        <f t="shared" si="5"/>
        <v>494.9642267415536</v>
      </c>
      <c r="P34" s="14"/>
      <c r="Q34" s="14"/>
      <c r="R34" s="60">
        <f t="shared" si="1"/>
        <v>84859937.948230401</v>
      </c>
      <c r="S34" s="66">
        <f t="shared" si="2"/>
        <v>644.9642267415536</v>
      </c>
    </row>
    <row r="35" spans="1:22" x14ac:dyDescent="0.2">
      <c r="A35" s="55">
        <v>17</v>
      </c>
      <c r="B35" s="29">
        <v>400</v>
      </c>
      <c r="C35" s="30">
        <v>150</v>
      </c>
      <c r="D35" s="15"/>
      <c r="E35" s="29">
        <v>66429544.988168456</v>
      </c>
      <c r="F35" s="30">
        <v>18348139.354675185</v>
      </c>
      <c r="H35" s="59">
        <f t="shared" si="3"/>
        <v>166073.86247042113</v>
      </c>
      <c r="I35" s="60">
        <f t="shared" si="4"/>
        <v>122320.92903116789</v>
      </c>
      <c r="J35" s="14"/>
      <c r="K35" s="14"/>
      <c r="L35" s="63">
        <f t="shared" si="0"/>
        <v>134203.923126899</v>
      </c>
      <c r="M35" s="14"/>
      <c r="N35" s="14"/>
      <c r="O35" s="60">
        <f t="shared" si="5"/>
        <v>494.98959076892834</v>
      </c>
      <c r="P35" s="14"/>
      <c r="Q35" s="14"/>
      <c r="R35" s="60">
        <f t="shared" si="1"/>
        <v>84777684.342843637</v>
      </c>
      <c r="S35" s="66">
        <f t="shared" si="2"/>
        <v>644.98959076892834</v>
      </c>
    </row>
    <row r="36" spans="1:22" x14ac:dyDescent="0.2">
      <c r="A36" s="55">
        <v>18</v>
      </c>
      <c r="B36" s="29">
        <v>400</v>
      </c>
      <c r="C36" s="30">
        <v>150</v>
      </c>
      <c r="D36" s="15"/>
      <c r="E36" s="29">
        <v>61999207.734949932</v>
      </c>
      <c r="F36" s="30">
        <v>17124460.262416758</v>
      </c>
      <c r="H36" s="59">
        <f t="shared" si="3"/>
        <v>154998.01933737483</v>
      </c>
      <c r="I36" s="60">
        <f t="shared" si="4"/>
        <v>114163.06841611172</v>
      </c>
      <c r="J36" s="14"/>
      <c r="K36" s="14"/>
      <c r="L36" s="63">
        <f t="shared" si="0"/>
        <v>124780.37155030848</v>
      </c>
      <c r="M36" s="14"/>
      <c r="N36" s="14"/>
      <c r="O36" s="60">
        <f t="shared" si="5"/>
        <v>496.86667033166611</v>
      </c>
      <c r="P36" s="14"/>
      <c r="Q36" s="14"/>
      <c r="R36" s="60">
        <f t="shared" si="1"/>
        <v>79123667.997366697</v>
      </c>
      <c r="S36" s="66">
        <f t="shared" si="2"/>
        <v>646.86667033166611</v>
      </c>
    </row>
    <row r="37" spans="1:22" x14ac:dyDescent="0.2">
      <c r="A37" s="55">
        <v>19</v>
      </c>
      <c r="B37" s="29">
        <v>300</v>
      </c>
      <c r="C37" s="30">
        <v>100</v>
      </c>
      <c r="D37" s="15"/>
      <c r="E37" s="29">
        <v>49641615.068719223</v>
      </c>
      <c r="F37" s="30">
        <v>11506318.334966369</v>
      </c>
      <c r="H37" s="59">
        <f t="shared" si="3"/>
        <v>165472.05022906407</v>
      </c>
      <c r="I37" s="60">
        <f t="shared" si="4"/>
        <v>115063.18334966368</v>
      </c>
      <c r="J37" s="14"/>
      <c r="K37" s="14"/>
      <c r="L37" s="63">
        <f t="shared" si="0"/>
        <v>133691.88908779901</v>
      </c>
      <c r="M37" s="14"/>
      <c r="N37" s="14"/>
      <c r="O37" s="60">
        <f t="shared" si="5"/>
        <v>371.31358833682316</v>
      </c>
      <c r="P37" s="14"/>
      <c r="Q37" s="14"/>
      <c r="R37" s="60">
        <f t="shared" si="1"/>
        <v>61147933.403685592</v>
      </c>
      <c r="S37" s="66">
        <f t="shared" si="2"/>
        <v>471.31358833682316</v>
      </c>
    </row>
    <row r="38" spans="1:22" x14ac:dyDescent="0.2">
      <c r="A38" s="55">
        <v>20</v>
      </c>
      <c r="B38" s="29">
        <v>300</v>
      </c>
      <c r="C38" s="30">
        <v>100</v>
      </c>
      <c r="D38" s="15"/>
      <c r="E38" s="29">
        <v>53434707.077779315</v>
      </c>
      <c r="F38" s="30">
        <v>12385510.602777261</v>
      </c>
      <c r="H38" s="59">
        <f t="shared" si="3"/>
        <v>178115.69025926437</v>
      </c>
      <c r="I38" s="60">
        <f t="shared" si="4"/>
        <v>123855.10602777261</v>
      </c>
      <c r="J38" s="14"/>
      <c r="K38" s="14"/>
      <c r="L38" s="63">
        <f t="shared" si="0"/>
        <v>144449.35400574666</v>
      </c>
      <c r="M38" s="14"/>
      <c r="N38" s="14"/>
      <c r="O38" s="60">
        <f t="shared" si="5"/>
        <v>369.92001415010492</v>
      </c>
      <c r="P38" s="14"/>
      <c r="Q38" s="14"/>
      <c r="R38" s="60">
        <f t="shared" si="1"/>
        <v>65820217.68055658</v>
      </c>
      <c r="S38" s="66">
        <f t="shared" si="2"/>
        <v>469.92001415010492</v>
      </c>
    </row>
    <row r="39" spans="1:22" x14ac:dyDescent="0.2">
      <c r="A39" s="55">
        <v>21</v>
      </c>
      <c r="B39" s="29">
        <v>300</v>
      </c>
      <c r="C39" s="30">
        <v>100</v>
      </c>
      <c r="D39" s="15"/>
      <c r="E39" s="29">
        <v>56824001.412933514</v>
      </c>
      <c r="F39" s="30">
        <v>13171107.515714055</v>
      </c>
      <c r="H39" s="59">
        <f t="shared" si="3"/>
        <v>189413.33804311173</v>
      </c>
      <c r="I39" s="60">
        <f t="shared" si="4"/>
        <v>131711.07515714056</v>
      </c>
      <c r="J39" s="14"/>
      <c r="K39" s="14"/>
      <c r="L39" s="63">
        <f t="shared" si="0"/>
        <v>154061.62146984509</v>
      </c>
      <c r="M39" s="14"/>
      <c r="N39" s="14"/>
      <c r="O39" s="60">
        <f t="shared" si="5"/>
        <v>368.83943496632503</v>
      </c>
      <c r="P39" s="14"/>
      <c r="Q39" s="14"/>
      <c r="R39" s="60">
        <f t="shared" si="1"/>
        <v>69995108.928647563</v>
      </c>
      <c r="S39" s="66">
        <f t="shared" si="2"/>
        <v>468.83943496632503</v>
      </c>
    </row>
    <row r="40" spans="1:22" x14ac:dyDescent="0.2">
      <c r="A40" s="55">
        <v>22</v>
      </c>
      <c r="B40" s="29">
        <v>300</v>
      </c>
      <c r="C40" s="30">
        <v>100</v>
      </c>
      <c r="D40" s="15"/>
      <c r="E40" s="29">
        <v>58094842.480682187</v>
      </c>
      <c r="F40" s="30">
        <v>13465672.909253782</v>
      </c>
      <c r="H40" s="59">
        <f t="shared" si="3"/>
        <v>193649.47493560729</v>
      </c>
      <c r="I40" s="60">
        <f t="shared" si="4"/>
        <v>134656.7290925378</v>
      </c>
      <c r="J40" s="14"/>
      <c r="K40" s="14"/>
      <c r="L40" s="63">
        <f t="shared" si="0"/>
        <v>157665.81250184198</v>
      </c>
      <c r="M40" s="14"/>
      <c r="N40" s="14"/>
      <c r="O40" s="60">
        <f t="shared" si="5"/>
        <v>368.46822756837963</v>
      </c>
      <c r="P40" s="14"/>
      <c r="Q40" s="14"/>
      <c r="R40" s="60">
        <f t="shared" si="1"/>
        <v>71560515.38993597</v>
      </c>
      <c r="S40" s="66">
        <f t="shared" si="2"/>
        <v>468.46822756837963</v>
      </c>
    </row>
    <row r="41" spans="1:22" x14ac:dyDescent="0.2">
      <c r="A41" s="56">
        <v>23</v>
      </c>
      <c r="B41" s="31">
        <v>300</v>
      </c>
      <c r="C41" s="32">
        <v>100</v>
      </c>
      <c r="D41" s="15"/>
      <c r="E41" s="31">
        <v>58330108.885498911</v>
      </c>
      <c r="F41" s="32">
        <v>13520204.780217221</v>
      </c>
      <c r="H41" s="61">
        <f t="shared" si="3"/>
        <v>194433.69628499637</v>
      </c>
      <c r="I41" s="62">
        <f t="shared" si="4"/>
        <v>135202.04780217222</v>
      </c>
      <c r="J41" s="14"/>
      <c r="K41" s="14"/>
      <c r="L41" s="64">
        <f t="shared" si="0"/>
        <v>158333.04390306884</v>
      </c>
      <c r="M41" s="14"/>
      <c r="N41" s="14"/>
      <c r="O41" s="62">
        <f t="shared" si="5"/>
        <v>368.40136112843561</v>
      </c>
      <c r="P41" s="14"/>
      <c r="Q41" s="14"/>
      <c r="R41" s="62">
        <f t="shared" si="1"/>
        <v>71850313.665716127</v>
      </c>
      <c r="S41" s="67">
        <f t="shared" si="2"/>
        <v>468.40136112843561</v>
      </c>
    </row>
    <row r="42" spans="1:22" x14ac:dyDescent="0.2">
      <c r="D42" s="3"/>
      <c r="H42" s="5" t="s">
        <v>19</v>
      </c>
      <c r="I42" s="16">
        <f>INTERCEPT(I19:I41,H19:H41)</f>
        <v>-7095.081356489216</v>
      </c>
      <c r="R42" s="6"/>
      <c r="U42" s="1"/>
    </row>
    <row r="43" spans="1:22" x14ac:dyDescent="0.2">
      <c r="D43" s="3"/>
      <c r="H43" s="12" t="s">
        <v>20</v>
      </c>
      <c r="I43" s="17">
        <f>SLOPE(I19:I41,H19:H41)</f>
        <v>0.85082024577199511</v>
      </c>
      <c r="R43" s="6"/>
    </row>
    <row r="44" spans="1:22" x14ac:dyDescent="0.2">
      <c r="D44" s="3"/>
      <c r="R44" s="6"/>
    </row>
    <row r="45" spans="1:22" x14ac:dyDescent="0.2">
      <c r="D45" s="3"/>
      <c r="R45" s="6"/>
    </row>
    <row r="46" spans="1:22" x14ac:dyDescent="0.2">
      <c r="A46" t="s">
        <v>21</v>
      </c>
      <c r="D46" s="3"/>
      <c r="R46" s="6"/>
    </row>
    <row r="47" spans="1:22" x14ac:dyDescent="0.2">
      <c r="A47" t="s">
        <v>22</v>
      </c>
      <c r="D47" s="3"/>
      <c r="R47" s="6"/>
    </row>
    <row r="48" spans="1:22" x14ac:dyDescent="0.2">
      <c r="D48" s="3"/>
    </row>
    <row r="49" spans="4:4" x14ac:dyDescent="0.2">
      <c r="D49" s="3"/>
    </row>
    <row r="50" spans="4:4" x14ac:dyDescent="0.2">
      <c r="D50" s="3"/>
    </row>
    <row r="51" spans="4:4" x14ac:dyDescent="0.2">
      <c r="D51" s="3"/>
    </row>
    <row r="52" spans="4:4" x14ac:dyDescent="0.2">
      <c r="D52" s="3"/>
    </row>
    <row r="53" spans="4:4" x14ac:dyDescent="0.2">
      <c r="D53" s="3"/>
    </row>
    <row r="54" spans="4:4" x14ac:dyDescent="0.2">
      <c r="D54" s="3"/>
    </row>
    <row r="55" spans="4:4" x14ac:dyDescent="0.2">
      <c r="D55" s="3"/>
    </row>
    <row r="56" spans="4:4" x14ac:dyDescent="0.2">
      <c r="D56" s="3"/>
    </row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11" x14ac:dyDescent="0.2">
      <c r="D97" s="3"/>
    </row>
    <row r="98" spans="4:11" x14ac:dyDescent="0.2">
      <c r="D98" s="3"/>
    </row>
    <row r="99" spans="4:11" x14ac:dyDescent="0.2">
      <c r="D99" s="3"/>
    </row>
    <row r="100" spans="4:11" x14ac:dyDescent="0.2">
      <c r="D100" s="3"/>
    </row>
    <row r="101" spans="4:11" x14ac:dyDescent="0.2">
      <c r="D101" s="3"/>
    </row>
    <row r="102" spans="4:11" x14ac:dyDescent="0.2">
      <c r="D102" s="3"/>
    </row>
    <row r="103" spans="4:11" x14ac:dyDescent="0.2">
      <c r="D103" s="3"/>
    </row>
    <row r="104" spans="4:11" x14ac:dyDescent="0.2">
      <c r="D104" s="3"/>
    </row>
    <row r="105" spans="4:11" x14ac:dyDescent="0.2">
      <c r="D105" s="3"/>
    </row>
    <row r="106" spans="4:11" x14ac:dyDescent="0.2">
      <c r="D106" s="3"/>
    </row>
    <row r="107" spans="4:11" x14ac:dyDescent="0.2">
      <c r="D107" s="3"/>
    </row>
    <row r="108" spans="4:11" x14ac:dyDescent="0.2">
      <c r="D108" s="3"/>
    </row>
    <row r="109" spans="4:11" x14ac:dyDescent="0.2">
      <c r="D109" s="3"/>
    </row>
    <row r="110" spans="4:11" x14ac:dyDescent="0.2">
      <c r="D110" s="3"/>
    </row>
    <row r="111" spans="4:11" x14ac:dyDescent="0.2">
      <c r="D111" s="3"/>
    </row>
    <row r="112" spans="4:11" x14ac:dyDescent="0.2">
      <c r="D112" s="3"/>
      <c r="J112" s="7"/>
      <c r="K112" s="7"/>
    </row>
    <row r="113" spans="4:18" x14ac:dyDescent="0.2">
      <c r="D113" s="3"/>
      <c r="J113" s="7"/>
      <c r="K113" s="7"/>
    </row>
    <row r="114" spans="4:18" x14ac:dyDescent="0.2">
      <c r="D114" s="3"/>
      <c r="J114" s="7"/>
      <c r="K114" s="7"/>
      <c r="L114" s="7"/>
    </row>
    <row r="115" spans="4:18" x14ac:dyDescent="0.2">
      <c r="D115" s="3"/>
      <c r="F115" s="1"/>
      <c r="G115" s="2"/>
      <c r="J115" s="2"/>
      <c r="K115" s="1"/>
      <c r="L115" s="8"/>
      <c r="R115" s="2"/>
    </row>
    <row r="116" spans="4:18" x14ac:dyDescent="0.2">
      <c r="D116" s="3"/>
      <c r="E116" s="1"/>
      <c r="F116" s="1"/>
      <c r="G116" s="2"/>
      <c r="J116" s="2"/>
      <c r="K116" s="1"/>
      <c r="L116" s="8"/>
      <c r="R116" s="2"/>
    </row>
    <row r="117" spans="4:18" x14ac:dyDescent="0.2">
      <c r="D117" s="3"/>
      <c r="E117" s="1"/>
      <c r="F117" s="1"/>
      <c r="G117" s="2"/>
      <c r="J117" s="2"/>
      <c r="K117" s="1"/>
      <c r="L117" s="8"/>
      <c r="R117" s="2"/>
    </row>
    <row r="118" spans="4:18" x14ac:dyDescent="0.2">
      <c r="D118" s="3"/>
      <c r="E118" s="1"/>
      <c r="F118" s="1"/>
      <c r="G118" s="2"/>
      <c r="J118" s="2"/>
      <c r="K118" s="1"/>
      <c r="L118" s="8"/>
      <c r="R118" s="2"/>
    </row>
    <row r="119" spans="4:18" x14ac:dyDescent="0.2">
      <c r="D119" s="3"/>
      <c r="E119" s="1"/>
      <c r="F119" s="1"/>
      <c r="G119" s="2"/>
      <c r="J119" s="2"/>
      <c r="K119" s="1"/>
      <c r="L119" s="8"/>
      <c r="R119" s="2"/>
    </row>
    <row r="120" spans="4:18" x14ac:dyDescent="0.2">
      <c r="D120" s="3"/>
      <c r="E120" s="1"/>
      <c r="F120" s="1"/>
      <c r="G120" s="2"/>
      <c r="J120" s="2"/>
      <c r="K120" s="1"/>
      <c r="L120" s="8"/>
      <c r="R120" s="2"/>
    </row>
    <row r="121" spans="4:18" x14ac:dyDescent="0.2">
      <c r="D121" s="3"/>
      <c r="E121" s="1"/>
      <c r="F121" s="1"/>
      <c r="G121" s="2"/>
      <c r="J121" s="2"/>
      <c r="K121" s="1"/>
      <c r="L121" s="8"/>
      <c r="R121" s="2"/>
    </row>
    <row r="122" spans="4:18" x14ac:dyDescent="0.2">
      <c r="D122" s="3"/>
      <c r="E122" s="1"/>
      <c r="F122" s="1"/>
      <c r="G122" s="2"/>
      <c r="J122" s="2"/>
      <c r="K122" s="1"/>
      <c r="L122" s="8"/>
      <c r="R122" s="2"/>
    </row>
    <row r="123" spans="4:18" x14ac:dyDescent="0.2">
      <c r="D123" s="3"/>
      <c r="E123" s="1"/>
      <c r="F123" s="1"/>
      <c r="G123" s="2"/>
      <c r="J123" s="2"/>
      <c r="K123" s="1"/>
      <c r="L123" s="8"/>
      <c r="R123" s="2"/>
    </row>
    <row r="124" spans="4:18" x14ac:dyDescent="0.2">
      <c r="D124" s="3"/>
      <c r="E124" s="1"/>
      <c r="F124" s="1"/>
      <c r="G124" s="2"/>
      <c r="J124" s="2"/>
      <c r="K124" s="1"/>
      <c r="L124" s="8"/>
      <c r="R124" s="2"/>
    </row>
    <row r="125" spans="4:18" x14ac:dyDescent="0.2">
      <c r="D125" s="3"/>
      <c r="E125" s="1"/>
      <c r="F125" s="1"/>
      <c r="G125" s="2"/>
      <c r="J125" s="2"/>
      <c r="K125" s="1"/>
      <c r="L125" s="8"/>
      <c r="R125" s="2"/>
    </row>
    <row r="126" spans="4:18" x14ac:dyDescent="0.2">
      <c r="D126" s="3"/>
      <c r="E126" s="1"/>
      <c r="F126" s="1"/>
      <c r="G126" s="2"/>
      <c r="J126" s="2"/>
      <c r="K126" s="1"/>
      <c r="L126" s="8"/>
      <c r="R126" s="2"/>
    </row>
    <row r="127" spans="4:18" x14ac:dyDescent="0.2">
      <c r="D127" s="3"/>
      <c r="E127" s="1"/>
      <c r="F127" s="1"/>
      <c r="G127" s="2"/>
      <c r="J127" s="2"/>
      <c r="K127" s="1"/>
      <c r="L127" s="8"/>
      <c r="R127" s="2"/>
    </row>
    <row r="128" spans="4:18" x14ac:dyDescent="0.2">
      <c r="D128" s="3"/>
      <c r="E128" s="1"/>
      <c r="F128" s="1"/>
      <c r="G128" s="2"/>
      <c r="J128" s="2"/>
      <c r="K128" s="1"/>
      <c r="L128" s="8"/>
      <c r="R128" s="2"/>
    </row>
    <row r="129" spans="4:18" x14ac:dyDescent="0.2">
      <c r="D129" s="3"/>
      <c r="F129" s="1"/>
      <c r="G129" s="2"/>
      <c r="J129" s="2"/>
      <c r="K129" s="1"/>
      <c r="L129" s="8"/>
      <c r="R129" s="2"/>
    </row>
    <row r="130" spans="4:18" x14ac:dyDescent="0.2">
      <c r="D130" s="3"/>
      <c r="R130" s="2"/>
    </row>
    <row r="131" spans="4:18" x14ac:dyDescent="0.2">
      <c r="D131" s="3"/>
      <c r="J131" s="7"/>
      <c r="K131" s="7"/>
      <c r="R131" s="2"/>
    </row>
    <row r="132" spans="4:18" x14ac:dyDescent="0.2">
      <c r="D132" s="3"/>
      <c r="J132" s="7"/>
      <c r="K132" s="7"/>
      <c r="R132" s="2"/>
    </row>
    <row r="133" spans="4:18" x14ac:dyDescent="0.2">
      <c r="D133" s="3"/>
      <c r="J133" s="7"/>
      <c r="K133" s="7"/>
      <c r="L133" s="7"/>
      <c r="R133" s="2"/>
    </row>
    <row r="134" spans="4:18" x14ac:dyDescent="0.2">
      <c r="D134" s="3"/>
      <c r="E134" s="1"/>
      <c r="F134" s="1"/>
      <c r="G134" s="2"/>
      <c r="J134" s="2"/>
      <c r="K134" s="1"/>
      <c r="L134" s="8"/>
      <c r="R134" s="2"/>
    </row>
    <row r="135" spans="4:18" x14ac:dyDescent="0.2">
      <c r="D135" s="3"/>
      <c r="E135" s="1"/>
      <c r="F135" s="1"/>
      <c r="G135" s="2"/>
      <c r="J135" s="2"/>
      <c r="K135" s="1"/>
      <c r="L135" s="8"/>
      <c r="R135" s="2"/>
    </row>
    <row r="136" spans="4:18" x14ac:dyDescent="0.2">
      <c r="D136" s="3"/>
      <c r="E136" s="1"/>
      <c r="F136" s="1"/>
      <c r="G136" s="2"/>
      <c r="J136" s="2"/>
      <c r="K136" s="1"/>
      <c r="L136" s="8"/>
      <c r="R136" s="2"/>
    </row>
    <row r="137" spans="4:18" x14ac:dyDescent="0.2">
      <c r="D137" s="3"/>
      <c r="E137" s="1"/>
      <c r="F137" s="1"/>
      <c r="G137" s="2"/>
      <c r="J137" s="2"/>
      <c r="K137" s="1"/>
      <c r="L137" s="8"/>
      <c r="R137" s="2"/>
    </row>
    <row r="138" spans="4:18" x14ac:dyDescent="0.2">
      <c r="D138" s="3"/>
      <c r="E138" s="1"/>
      <c r="F138" s="1"/>
      <c r="G138" s="2"/>
      <c r="J138" s="2"/>
      <c r="K138" s="1"/>
      <c r="L138" s="8"/>
      <c r="R138" s="2"/>
    </row>
    <row r="139" spans="4:18" x14ac:dyDescent="0.2">
      <c r="D139" s="3"/>
      <c r="E139" s="1"/>
      <c r="F139" s="1"/>
      <c r="G139" s="2"/>
      <c r="J139" s="2"/>
      <c r="K139" s="1"/>
      <c r="L139" s="8"/>
      <c r="R139" s="2"/>
    </row>
    <row r="140" spans="4:18" x14ac:dyDescent="0.2">
      <c r="D140" s="3"/>
      <c r="E140" s="1"/>
      <c r="F140" s="1"/>
      <c r="G140" s="2"/>
      <c r="J140" s="2"/>
      <c r="K140" s="1"/>
      <c r="L140" s="8"/>
      <c r="R140" s="2"/>
    </row>
    <row r="141" spans="4:18" x14ac:dyDescent="0.2">
      <c r="D141" s="3"/>
      <c r="E141" s="1"/>
      <c r="F141" s="1"/>
      <c r="G141" s="2"/>
      <c r="J141" s="2"/>
      <c r="K141" s="1"/>
      <c r="L141" s="8"/>
      <c r="R141" s="2"/>
    </row>
    <row r="142" spans="4:18" x14ac:dyDescent="0.2">
      <c r="D142" s="3"/>
      <c r="E142" s="1"/>
      <c r="F142" s="1"/>
      <c r="G142" s="2"/>
      <c r="J142" s="2"/>
      <c r="K142" s="1"/>
      <c r="L142" s="8"/>
      <c r="R142" s="2"/>
    </row>
    <row r="143" spans="4:18" x14ac:dyDescent="0.2">
      <c r="D143" s="3"/>
      <c r="E143" s="1"/>
      <c r="F143" s="1"/>
      <c r="G143" s="2"/>
      <c r="J143" s="2"/>
      <c r="K143" s="1"/>
      <c r="L143" s="8"/>
      <c r="R143" s="2"/>
    </row>
    <row r="144" spans="4:18" x14ac:dyDescent="0.2">
      <c r="D144" s="3"/>
      <c r="E144" s="1"/>
      <c r="F144" s="1"/>
      <c r="G144" s="2"/>
      <c r="J144" s="2"/>
      <c r="K144" s="1"/>
      <c r="L144" s="8"/>
      <c r="R144" s="2"/>
    </row>
    <row r="145" spans="3:12" x14ac:dyDescent="0.2">
      <c r="D145" s="3"/>
      <c r="E145" s="1"/>
      <c r="F145" s="1"/>
      <c r="G145" s="2"/>
      <c r="J145" s="2"/>
      <c r="K145" s="1"/>
      <c r="L145" s="8"/>
    </row>
    <row r="146" spans="3:12" x14ac:dyDescent="0.2">
      <c r="D146" s="3"/>
      <c r="E146" s="1"/>
      <c r="F146" s="1"/>
      <c r="G146" s="2"/>
      <c r="J146" s="2"/>
      <c r="K146" s="1"/>
      <c r="L146" s="8"/>
    </row>
    <row r="147" spans="3:12" x14ac:dyDescent="0.2">
      <c r="D147" s="3"/>
      <c r="E147" s="1"/>
      <c r="F147" s="1"/>
      <c r="G147" s="2"/>
      <c r="J147" s="2"/>
      <c r="K147" s="1"/>
      <c r="L147" s="8"/>
    </row>
    <row r="148" spans="3:12" x14ac:dyDescent="0.2">
      <c r="D148" s="3"/>
      <c r="E148" s="1"/>
      <c r="F148" s="1"/>
      <c r="G148" s="2"/>
      <c r="J148" s="2"/>
      <c r="K148" s="1"/>
      <c r="L148" s="8"/>
    </row>
    <row r="149" spans="3:12" x14ac:dyDescent="0.2">
      <c r="D149" s="3"/>
    </row>
    <row r="150" spans="3:12" x14ac:dyDescent="0.2">
      <c r="D150" s="3"/>
    </row>
    <row r="151" spans="3:12" x14ac:dyDescent="0.2">
      <c r="D151" s="3"/>
    </row>
    <row r="152" spans="3:12" x14ac:dyDescent="0.2">
      <c r="C152" s="2"/>
      <c r="D152" s="4"/>
    </row>
    <row r="153" spans="3:12" x14ac:dyDescent="0.2">
      <c r="C153" s="2"/>
      <c r="D153" s="4"/>
    </row>
    <row r="154" spans="3:12" x14ac:dyDescent="0.2">
      <c r="C154" s="2"/>
      <c r="D154" s="4"/>
    </row>
    <row r="155" spans="3:12" x14ac:dyDescent="0.2">
      <c r="C155" s="2"/>
      <c r="D155" s="4"/>
    </row>
    <row r="156" spans="3:12" x14ac:dyDescent="0.2">
      <c r="C156" s="2"/>
      <c r="D156" s="4"/>
    </row>
    <row r="157" spans="3:12" x14ac:dyDescent="0.2">
      <c r="C157" s="2"/>
      <c r="D157" s="4"/>
    </row>
    <row r="158" spans="3:12" x14ac:dyDescent="0.2">
      <c r="C158" s="2"/>
      <c r="D158" s="4"/>
    </row>
    <row r="159" spans="3:12" x14ac:dyDescent="0.2">
      <c r="C159" s="2"/>
      <c r="D159" s="4"/>
    </row>
    <row r="160" spans="3:12" x14ac:dyDescent="0.2">
      <c r="C160" s="2"/>
      <c r="D160" s="4"/>
    </row>
    <row r="161" spans="3:4" x14ac:dyDescent="0.2">
      <c r="C161" s="2"/>
      <c r="D161" s="4"/>
    </row>
    <row r="162" spans="3:4" x14ac:dyDescent="0.2">
      <c r="C162" s="2"/>
      <c r="D162" s="4"/>
    </row>
    <row r="163" spans="3:4" x14ac:dyDescent="0.2">
      <c r="C163" s="2"/>
      <c r="D163" s="4"/>
    </row>
    <row r="164" spans="3:4" x14ac:dyDescent="0.2">
      <c r="C164" s="2"/>
      <c r="D164" s="4"/>
    </row>
    <row r="165" spans="3:4" x14ac:dyDescent="0.2">
      <c r="C165" s="2"/>
      <c r="D165" s="4"/>
    </row>
    <row r="166" spans="3:4" x14ac:dyDescent="0.2">
      <c r="C166" s="2"/>
      <c r="D166" s="4"/>
    </row>
    <row r="167" spans="3:4" x14ac:dyDescent="0.2">
      <c r="D167" s="3"/>
    </row>
    <row r="168" spans="3:4" x14ac:dyDescent="0.2">
      <c r="D168" s="3"/>
    </row>
    <row r="169" spans="3:4" x14ac:dyDescent="0.2">
      <c r="D169" s="3"/>
    </row>
    <row r="170" spans="3:4" x14ac:dyDescent="0.2">
      <c r="D170" s="3"/>
    </row>
    <row r="171" spans="3:4" x14ac:dyDescent="0.2">
      <c r="D171" s="3"/>
    </row>
    <row r="172" spans="3:4" x14ac:dyDescent="0.2">
      <c r="D172" s="3"/>
    </row>
    <row r="173" spans="3:4" x14ac:dyDescent="0.2">
      <c r="D173" s="3"/>
    </row>
    <row r="174" spans="3:4" x14ac:dyDescent="0.2">
      <c r="D174" s="3"/>
    </row>
    <row r="175" spans="3:4" x14ac:dyDescent="0.2">
      <c r="D175" s="3"/>
    </row>
    <row r="176" spans="3:4" x14ac:dyDescent="0.2">
      <c r="D176" s="3"/>
    </row>
    <row r="177" spans="4:4" x14ac:dyDescent="0.2">
      <c r="D177" s="3"/>
    </row>
    <row r="178" spans="4:4" x14ac:dyDescent="0.2">
      <c r="D178" s="3"/>
    </row>
    <row r="179" spans="4:4" x14ac:dyDescent="0.2">
      <c r="D179" s="3"/>
    </row>
    <row r="180" spans="4:4" x14ac:dyDescent="0.2">
      <c r="D180" s="3"/>
    </row>
    <row r="181" spans="4:4" x14ac:dyDescent="0.2">
      <c r="D181" s="3"/>
    </row>
    <row r="182" spans="4:4" x14ac:dyDescent="0.2">
      <c r="D182" s="3"/>
    </row>
    <row r="183" spans="4:4" x14ac:dyDescent="0.2">
      <c r="D183" s="3"/>
    </row>
    <row r="184" spans="4:4" x14ac:dyDescent="0.2">
      <c r="D184" s="3"/>
    </row>
    <row r="185" spans="4:4" x14ac:dyDescent="0.2">
      <c r="D185" s="3"/>
    </row>
    <row r="186" spans="4:4" x14ac:dyDescent="0.2">
      <c r="D186" s="3"/>
    </row>
    <row r="187" spans="4:4" x14ac:dyDescent="0.2">
      <c r="D187" s="3"/>
    </row>
    <row r="188" spans="4:4" x14ac:dyDescent="0.2">
      <c r="D188" s="3"/>
    </row>
    <row r="189" spans="4:4" x14ac:dyDescent="0.2">
      <c r="D189" s="3"/>
    </row>
    <row r="190" spans="4:4" x14ac:dyDescent="0.2">
      <c r="D190" s="3"/>
    </row>
    <row r="191" spans="4:4" x14ac:dyDescent="0.2">
      <c r="D191" s="3"/>
    </row>
    <row r="192" spans="4:4" x14ac:dyDescent="0.2">
      <c r="D192" s="3"/>
    </row>
    <row r="193" spans="4:4" x14ac:dyDescent="0.2">
      <c r="D193" s="3"/>
    </row>
    <row r="194" spans="4:4" x14ac:dyDescent="0.2">
      <c r="D194" s="3"/>
    </row>
    <row r="195" spans="4:4" x14ac:dyDescent="0.2">
      <c r="D195" s="3"/>
    </row>
    <row r="196" spans="4:4" x14ac:dyDescent="0.2">
      <c r="D196" s="3"/>
    </row>
    <row r="197" spans="4:4" x14ac:dyDescent="0.2">
      <c r="D197" s="3"/>
    </row>
    <row r="198" spans="4:4" x14ac:dyDescent="0.2">
      <c r="D198" s="3"/>
    </row>
    <row r="199" spans="4:4" x14ac:dyDescent="0.2">
      <c r="D199" s="3"/>
    </row>
    <row r="200" spans="4:4" x14ac:dyDescent="0.2">
      <c r="D200" s="3"/>
    </row>
    <row r="201" spans="4:4" x14ac:dyDescent="0.2">
      <c r="D201" s="3"/>
    </row>
    <row r="202" spans="4:4" x14ac:dyDescent="0.2">
      <c r="D202" s="3"/>
    </row>
    <row r="203" spans="4:4" x14ac:dyDescent="0.2">
      <c r="D203" s="3"/>
    </row>
    <row r="204" spans="4:4" x14ac:dyDescent="0.2">
      <c r="D204" s="3"/>
    </row>
    <row r="205" spans="4:4" x14ac:dyDescent="0.2">
      <c r="D205" s="3"/>
    </row>
    <row r="206" spans="4:4" x14ac:dyDescent="0.2">
      <c r="D206" s="3"/>
    </row>
    <row r="207" spans="4:4" x14ac:dyDescent="0.2">
      <c r="D207" s="3"/>
    </row>
    <row r="208" spans="4:4" x14ac:dyDescent="0.2">
      <c r="D208" s="3"/>
    </row>
    <row r="209" spans="4:4" x14ac:dyDescent="0.2">
      <c r="D209" s="3"/>
    </row>
    <row r="210" spans="4:4" x14ac:dyDescent="0.2">
      <c r="D210" s="3"/>
    </row>
    <row r="211" spans="4:4" x14ac:dyDescent="0.2">
      <c r="D211" s="3"/>
    </row>
    <row r="212" spans="4:4" x14ac:dyDescent="0.2">
      <c r="D212" s="3"/>
    </row>
    <row r="213" spans="4:4" x14ac:dyDescent="0.2">
      <c r="D213" s="3"/>
    </row>
    <row r="214" spans="4:4" x14ac:dyDescent="0.2">
      <c r="D214" s="3"/>
    </row>
    <row r="215" spans="4:4" x14ac:dyDescent="0.2">
      <c r="D215" s="3"/>
    </row>
    <row r="216" spans="4:4" x14ac:dyDescent="0.2">
      <c r="D216" s="3"/>
    </row>
    <row r="217" spans="4:4" x14ac:dyDescent="0.2">
      <c r="D217" s="3"/>
    </row>
    <row r="218" spans="4:4" x14ac:dyDescent="0.2">
      <c r="D218" s="3"/>
    </row>
    <row r="219" spans="4:4" x14ac:dyDescent="0.2">
      <c r="D219" s="3"/>
    </row>
    <row r="220" spans="4:4" x14ac:dyDescent="0.2">
      <c r="D220" s="3"/>
    </row>
    <row r="221" spans="4:4" x14ac:dyDescent="0.2">
      <c r="D221" s="3"/>
    </row>
    <row r="222" spans="4:4" x14ac:dyDescent="0.2">
      <c r="D222" s="3"/>
    </row>
    <row r="223" spans="4:4" x14ac:dyDescent="0.2">
      <c r="D223" s="3"/>
    </row>
    <row r="224" spans="4:4" x14ac:dyDescent="0.2">
      <c r="D224" s="3"/>
    </row>
    <row r="225" spans="4:4" x14ac:dyDescent="0.2">
      <c r="D225" s="3"/>
    </row>
    <row r="226" spans="4:4" x14ac:dyDescent="0.2">
      <c r="D226" s="3"/>
    </row>
    <row r="227" spans="4:4" x14ac:dyDescent="0.2">
      <c r="D227" s="3"/>
    </row>
    <row r="228" spans="4:4" x14ac:dyDescent="0.2">
      <c r="D228" s="3"/>
    </row>
    <row r="229" spans="4:4" x14ac:dyDescent="0.2">
      <c r="D229" s="3"/>
    </row>
    <row r="230" spans="4:4" x14ac:dyDescent="0.2">
      <c r="D230" s="3"/>
    </row>
    <row r="231" spans="4:4" x14ac:dyDescent="0.2">
      <c r="D231" s="3"/>
    </row>
    <row r="232" spans="4:4" x14ac:dyDescent="0.2">
      <c r="D232" s="3"/>
    </row>
    <row r="233" spans="4:4" x14ac:dyDescent="0.2">
      <c r="D233" s="3"/>
    </row>
    <row r="234" spans="4:4" x14ac:dyDescent="0.2">
      <c r="D234" s="3"/>
    </row>
    <row r="235" spans="4:4" x14ac:dyDescent="0.2">
      <c r="D235" s="3"/>
    </row>
    <row r="236" spans="4:4" x14ac:dyDescent="0.2">
      <c r="D236" s="3"/>
    </row>
    <row r="237" spans="4:4" x14ac:dyDescent="0.2">
      <c r="D237" s="3"/>
    </row>
    <row r="238" spans="4:4" x14ac:dyDescent="0.2">
      <c r="D238" s="3"/>
    </row>
    <row r="239" spans="4:4" x14ac:dyDescent="0.2">
      <c r="D239" s="3"/>
    </row>
    <row r="240" spans="4:4" x14ac:dyDescent="0.2">
      <c r="D240" s="3"/>
    </row>
    <row r="241" spans="4:4" x14ac:dyDescent="0.2">
      <c r="D241" s="3"/>
    </row>
    <row r="242" spans="4:4" x14ac:dyDescent="0.2">
      <c r="D242" s="3"/>
    </row>
    <row r="243" spans="4:4" x14ac:dyDescent="0.2">
      <c r="D243" s="3"/>
    </row>
    <row r="244" spans="4:4" x14ac:dyDescent="0.2">
      <c r="D244" s="3"/>
    </row>
    <row r="245" spans="4:4" x14ac:dyDescent="0.2">
      <c r="D245" s="3"/>
    </row>
    <row r="246" spans="4:4" x14ac:dyDescent="0.2">
      <c r="D246" s="3"/>
    </row>
    <row r="247" spans="4:4" x14ac:dyDescent="0.2">
      <c r="D247" s="3"/>
    </row>
    <row r="248" spans="4:4" x14ac:dyDescent="0.2">
      <c r="D248" s="3"/>
    </row>
    <row r="249" spans="4:4" x14ac:dyDescent="0.2">
      <c r="D249" s="3"/>
    </row>
    <row r="250" spans="4:4" x14ac:dyDescent="0.2">
      <c r="D250" s="3"/>
    </row>
    <row r="251" spans="4:4" x14ac:dyDescent="0.2">
      <c r="D251" s="3"/>
    </row>
    <row r="252" spans="4:4" x14ac:dyDescent="0.2">
      <c r="D252" s="3"/>
    </row>
    <row r="253" spans="4:4" x14ac:dyDescent="0.2">
      <c r="D253" s="3"/>
    </row>
    <row r="254" spans="4:4" x14ac:dyDescent="0.2">
      <c r="D254" s="3"/>
    </row>
    <row r="255" spans="4:4" x14ac:dyDescent="0.2">
      <c r="D255" s="3"/>
    </row>
    <row r="256" spans="4:4" x14ac:dyDescent="0.2">
      <c r="D256" s="3"/>
    </row>
    <row r="257" spans="4:4" x14ac:dyDescent="0.2">
      <c r="D257" s="3"/>
    </row>
    <row r="258" spans="4:4" x14ac:dyDescent="0.2">
      <c r="D258" s="3"/>
    </row>
    <row r="259" spans="4:4" x14ac:dyDescent="0.2">
      <c r="D259" s="3"/>
    </row>
    <row r="260" spans="4:4" x14ac:dyDescent="0.2">
      <c r="D260" s="3"/>
    </row>
    <row r="261" spans="4:4" x14ac:dyDescent="0.2">
      <c r="D261" s="3"/>
    </row>
    <row r="262" spans="4:4" x14ac:dyDescent="0.2">
      <c r="D262" s="3"/>
    </row>
    <row r="263" spans="4:4" x14ac:dyDescent="0.2">
      <c r="D263" s="3"/>
    </row>
    <row r="264" spans="4:4" x14ac:dyDescent="0.2">
      <c r="D264" s="3"/>
    </row>
    <row r="265" spans="4:4" x14ac:dyDescent="0.2">
      <c r="D265" s="3"/>
    </row>
    <row r="266" spans="4:4" x14ac:dyDescent="0.2">
      <c r="D266" s="3"/>
    </row>
    <row r="267" spans="4:4" x14ac:dyDescent="0.2">
      <c r="D267" s="3"/>
    </row>
    <row r="268" spans="4:4" x14ac:dyDescent="0.2">
      <c r="D268" s="3"/>
    </row>
    <row r="269" spans="4:4" x14ac:dyDescent="0.2">
      <c r="D269" s="3"/>
    </row>
    <row r="270" spans="4:4" x14ac:dyDescent="0.2">
      <c r="D270" s="3"/>
    </row>
    <row r="271" spans="4:4" x14ac:dyDescent="0.2">
      <c r="D271" s="3"/>
    </row>
    <row r="272" spans="4:4" x14ac:dyDescent="0.2">
      <c r="D272" s="3"/>
    </row>
    <row r="273" spans="4:4" x14ac:dyDescent="0.2">
      <c r="D273" s="3"/>
    </row>
    <row r="274" spans="4:4" x14ac:dyDescent="0.2">
      <c r="D274" s="3"/>
    </row>
    <row r="275" spans="4:4" x14ac:dyDescent="0.2">
      <c r="D275" s="3"/>
    </row>
    <row r="276" spans="4:4" x14ac:dyDescent="0.2">
      <c r="D276" s="3"/>
    </row>
    <row r="277" spans="4:4" x14ac:dyDescent="0.2">
      <c r="D277" s="3"/>
    </row>
    <row r="278" spans="4:4" x14ac:dyDescent="0.2">
      <c r="D278" s="3"/>
    </row>
    <row r="279" spans="4:4" x14ac:dyDescent="0.2">
      <c r="D279" s="3"/>
    </row>
    <row r="280" spans="4:4" x14ac:dyDescent="0.2">
      <c r="D280" s="3"/>
    </row>
    <row r="281" spans="4:4" x14ac:dyDescent="0.2">
      <c r="D281" s="3"/>
    </row>
    <row r="282" spans="4:4" x14ac:dyDescent="0.2">
      <c r="D282" s="3"/>
    </row>
    <row r="283" spans="4:4" x14ac:dyDescent="0.2">
      <c r="D283" s="3"/>
    </row>
    <row r="284" spans="4:4" x14ac:dyDescent="0.2">
      <c r="D284" s="3"/>
    </row>
    <row r="285" spans="4:4" x14ac:dyDescent="0.2">
      <c r="D285" s="3"/>
    </row>
    <row r="286" spans="4:4" x14ac:dyDescent="0.2">
      <c r="D286" s="3"/>
    </row>
    <row r="287" spans="4:4" x14ac:dyDescent="0.2">
      <c r="D287" s="3"/>
    </row>
    <row r="288" spans="4:4" x14ac:dyDescent="0.2">
      <c r="D288" s="3"/>
    </row>
    <row r="289" spans="4:4" x14ac:dyDescent="0.2">
      <c r="D289" s="3"/>
    </row>
    <row r="290" spans="4:4" x14ac:dyDescent="0.2">
      <c r="D290" s="3"/>
    </row>
    <row r="291" spans="4:4" x14ac:dyDescent="0.2">
      <c r="D291" s="3"/>
    </row>
    <row r="292" spans="4:4" x14ac:dyDescent="0.2">
      <c r="D292" s="3"/>
    </row>
    <row r="293" spans="4:4" x14ac:dyDescent="0.2">
      <c r="D293" s="3"/>
    </row>
    <row r="294" spans="4:4" x14ac:dyDescent="0.2">
      <c r="D294" s="3"/>
    </row>
    <row r="295" spans="4:4" x14ac:dyDescent="0.2">
      <c r="D295" s="3"/>
    </row>
    <row r="296" spans="4:4" x14ac:dyDescent="0.2">
      <c r="D296" s="3"/>
    </row>
    <row r="297" spans="4:4" x14ac:dyDescent="0.2">
      <c r="D297" s="3"/>
    </row>
    <row r="298" spans="4:4" x14ac:dyDescent="0.2">
      <c r="D298" s="3"/>
    </row>
    <row r="299" spans="4:4" x14ac:dyDescent="0.2">
      <c r="D299" s="3"/>
    </row>
    <row r="300" spans="4:4" x14ac:dyDescent="0.2">
      <c r="D300" s="3"/>
    </row>
    <row r="301" spans="4:4" x14ac:dyDescent="0.2">
      <c r="D301" s="3"/>
    </row>
    <row r="302" spans="4:4" x14ac:dyDescent="0.2">
      <c r="D302" s="3"/>
    </row>
    <row r="303" spans="4:4" x14ac:dyDescent="0.2">
      <c r="D303" s="3"/>
    </row>
    <row r="304" spans="4:4" x14ac:dyDescent="0.2">
      <c r="D304" s="3"/>
    </row>
    <row r="305" spans="4:4" x14ac:dyDescent="0.2">
      <c r="D305" s="3"/>
    </row>
    <row r="306" spans="4:4" x14ac:dyDescent="0.2">
      <c r="D306" s="3"/>
    </row>
    <row r="307" spans="4:4" x14ac:dyDescent="0.2">
      <c r="D307" s="3"/>
    </row>
    <row r="308" spans="4:4" x14ac:dyDescent="0.2">
      <c r="D308" s="3"/>
    </row>
    <row r="309" spans="4:4" x14ac:dyDescent="0.2">
      <c r="D309" s="3"/>
    </row>
    <row r="310" spans="4:4" x14ac:dyDescent="0.2">
      <c r="D310" s="3"/>
    </row>
    <row r="311" spans="4:4" x14ac:dyDescent="0.2">
      <c r="D311" s="3"/>
    </row>
    <row r="312" spans="4:4" x14ac:dyDescent="0.2">
      <c r="D312" s="3"/>
    </row>
    <row r="313" spans="4:4" x14ac:dyDescent="0.2">
      <c r="D313" s="3"/>
    </row>
    <row r="314" spans="4:4" x14ac:dyDescent="0.2">
      <c r="D314" s="3"/>
    </row>
    <row r="315" spans="4:4" x14ac:dyDescent="0.2">
      <c r="D315" s="3"/>
    </row>
    <row r="316" spans="4:4" x14ac:dyDescent="0.2">
      <c r="D316" s="3"/>
    </row>
    <row r="317" spans="4:4" x14ac:dyDescent="0.2">
      <c r="D317" s="3"/>
    </row>
    <row r="318" spans="4:4" x14ac:dyDescent="0.2">
      <c r="D318" s="3"/>
    </row>
    <row r="319" spans="4:4" x14ac:dyDescent="0.2">
      <c r="D319" s="3"/>
    </row>
    <row r="320" spans="4:4" x14ac:dyDescent="0.2">
      <c r="D320" s="3"/>
    </row>
    <row r="321" spans="4:4" x14ac:dyDescent="0.2">
      <c r="D321" s="3"/>
    </row>
    <row r="322" spans="4:4" x14ac:dyDescent="0.2">
      <c r="D322" s="3"/>
    </row>
    <row r="323" spans="4:4" x14ac:dyDescent="0.2">
      <c r="D323" s="3"/>
    </row>
    <row r="324" spans="4:4" x14ac:dyDescent="0.2">
      <c r="D324" s="3"/>
    </row>
    <row r="325" spans="4:4" x14ac:dyDescent="0.2">
      <c r="D325" s="3"/>
    </row>
    <row r="326" spans="4:4" x14ac:dyDescent="0.2">
      <c r="D326" s="3"/>
    </row>
    <row r="327" spans="4:4" x14ac:dyDescent="0.2">
      <c r="D327" s="3"/>
    </row>
    <row r="328" spans="4:4" x14ac:dyDescent="0.2">
      <c r="D328" s="3"/>
    </row>
    <row r="329" spans="4:4" x14ac:dyDescent="0.2">
      <c r="D329" s="3"/>
    </row>
  </sheetData>
  <mergeCells count="4">
    <mergeCell ref="K17:M17"/>
    <mergeCell ref="K16:M16"/>
    <mergeCell ref="Q16:T16"/>
    <mergeCell ref="Q17:T17"/>
  </mergeCells>
  <phoneticPr fontId="0" type="noConversion"/>
  <pageMargins left="0.75" right="0.75" top="1" bottom="1" header="0.5" footer="0.5"/>
  <pageSetup paperSize="9" orientation="portrait" r:id="rId1"/>
  <headerFooter alignWithMargins="0">
    <oddHeader>&amp;C&amp;F  &amp;A&amp;RJS // Bio-3553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RowHeight="12.75" x14ac:dyDescent="0.2"/>
  <sheetData>
    <row r="1" spans="1:11" ht="26.25" x14ac:dyDescent="0.4">
      <c r="A1" s="71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1" t="s">
        <v>31</v>
      </c>
    </row>
    <row r="4" spans="1:11" x14ac:dyDescent="0.2">
      <c r="A4" s="11" t="s">
        <v>24</v>
      </c>
    </row>
    <row r="6" spans="1:11" x14ac:dyDescent="0.2">
      <c r="A6" s="10" t="s">
        <v>13</v>
      </c>
      <c r="C6" s="10" t="s">
        <v>12</v>
      </c>
    </row>
    <row r="7" spans="1:11" x14ac:dyDescent="0.2">
      <c r="A7" s="9" t="s">
        <v>15</v>
      </c>
      <c r="B7" s="9" t="s">
        <v>1</v>
      </c>
      <c r="C7" s="9" t="s">
        <v>15</v>
      </c>
      <c r="D7" s="9" t="s">
        <v>1</v>
      </c>
    </row>
    <row r="8" spans="1:11" x14ac:dyDescent="0.2">
      <c r="A8" s="7" t="s">
        <v>16</v>
      </c>
      <c r="B8" s="7" t="s">
        <v>18</v>
      </c>
      <c r="C8" s="7" t="s">
        <v>16</v>
      </c>
      <c r="D8" s="7" t="s">
        <v>17</v>
      </c>
    </row>
    <row r="9" spans="1:11" ht="15" x14ac:dyDescent="0.25">
      <c r="A9" s="70">
        <v>700</v>
      </c>
      <c r="B9" s="70">
        <v>367.29409859763109</v>
      </c>
      <c r="C9" s="70">
        <v>500</v>
      </c>
      <c r="D9" s="70">
        <v>5027.7509570878465</v>
      </c>
    </row>
    <row r="10" spans="1:11" ht="15" x14ac:dyDescent="0.25">
      <c r="A10" s="70">
        <v>657.14285714285711</v>
      </c>
      <c r="B10" s="70">
        <v>363.32380063079046</v>
      </c>
      <c r="C10" s="70">
        <v>467.85714285714283</v>
      </c>
      <c r="D10" s="70">
        <v>4155.1609601146238</v>
      </c>
    </row>
    <row r="11" spans="1:11" ht="15" x14ac:dyDescent="0.25">
      <c r="A11" s="70">
        <v>614.28571428571422</v>
      </c>
      <c r="B11" s="70">
        <v>352.36208015738237</v>
      </c>
      <c r="C11" s="70">
        <v>435.71428571428567</v>
      </c>
      <c r="D11" s="70">
        <v>4305.7989166672551</v>
      </c>
    </row>
    <row r="12" spans="1:11" ht="15" x14ac:dyDescent="0.25">
      <c r="A12" s="70">
        <v>571.42857142857133</v>
      </c>
      <c r="B12" s="70">
        <v>294.19933450153923</v>
      </c>
      <c r="C12" s="70">
        <v>403.5714285714285</v>
      </c>
      <c r="D12" s="70">
        <v>4964.7996405825816</v>
      </c>
    </row>
    <row r="13" spans="1:11" ht="15" x14ac:dyDescent="0.25">
      <c r="A13" s="70">
        <v>528.57142857142844</v>
      </c>
      <c r="B13" s="70">
        <v>298.08621838479399</v>
      </c>
      <c r="C13" s="70">
        <v>371.42857142857133</v>
      </c>
      <c r="D13" s="70">
        <v>4316.5932558388558</v>
      </c>
    </row>
    <row r="14" spans="1:11" ht="15" x14ac:dyDescent="0.25">
      <c r="A14" s="70">
        <v>485.71428571428561</v>
      </c>
      <c r="B14" s="70">
        <v>256.11210855921456</v>
      </c>
      <c r="C14" s="70">
        <v>339.28571428571416</v>
      </c>
      <c r="D14" s="70">
        <v>4135.092083774256</v>
      </c>
    </row>
    <row r="15" spans="1:11" ht="15" x14ac:dyDescent="0.25">
      <c r="A15" s="70">
        <v>442.85714285714278</v>
      </c>
      <c r="B15" s="70">
        <v>336.14304896140561</v>
      </c>
      <c r="C15" s="70">
        <v>307.142857142857</v>
      </c>
      <c r="D15" s="70">
        <v>4085.1488601171613</v>
      </c>
    </row>
    <row r="16" spans="1:11" ht="15" x14ac:dyDescent="0.25">
      <c r="A16" s="70">
        <v>400</v>
      </c>
      <c r="B16" s="70">
        <v>320.46364217799578</v>
      </c>
      <c r="C16" s="70">
        <v>275</v>
      </c>
      <c r="D16" s="70">
        <v>4077.4381748829323</v>
      </c>
    </row>
    <row r="17" spans="1:4" ht="15" x14ac:dyDescent="0.25">
      <c r="A17" s="70">
        <v>357.14285714285711</v>
      </c>
      <c r="B17" s="70">
        <v>293.26446954525761</v>
      </c>
      <c r="C17" s="70">
        <v>242.85714285714269</v>
      </c>
      <c r="D17" s="70">
        <v>3753.0046423662902</v>
      </c>
    </row>
    <row r="18" spans="1:4" ht="15" x14ac:dyDescent="0.25">
      <c r="A18" s="70">
        <v>314.28571428571428</v>
      </c>
      <c r="B18" s="70">
        <v>285.07971826807722</v>
      </c>
      <c r="C18" s="70">
        <v>210.71428571428555</v>
      </c>
      <c r="D18" s="70">
        <v>4334.9665601290999</v>
      </c>
    </row>
    <row r="19" spans="1:4" ht="15" x14ac:dyDescent="0.25">
      <c r="A19" s="70">
        <v>271.42857142857144</v>
      </c>
      <c r="B19" s="70">
        <v>285.66672560170576</v>
      </c>
      <c r="C19" s="70">
        <v>178.57142857142841</v>
      </c>
      <c r="D19" s="70">
        <v>3599.0272693587517</v>
      </c>
    </row>
    <row r="20" spans="1:4" ht="15" x14ac:dyDescent="0.25">
      <c r="A20" s="70">
        <v>228.57142857142858</v>
      </c>
      <c r="B20" s="70">
        <v>251.96661493031397</v>
      </c>
      <c r="C20" s="70">
        <v>146.42857142857127</v>
      </c>
      <c r="D20" s="70">
        <v>2957.3386683119966</v>
      </c>
    </row>
    <row r="21" spans="1:4" ht="15" x14ac:dyDescent="0.25">
      <c r="A21" s="70">
        <v>185.71428571428572</v>
      </c>
      <c r="B21" s="70">
        <v>215.344347892564</v>
      </c>
      <c r="C21" s="70">
        <v>114.28571428571414</v>
      </c>
      <c r="D21" s="70">
        <v>3028.7736023144221</v>
      </c>
    </row>
    <row r="22" spans="1:4" ht="15" x14ac:dyDescent="0.25">
      <c r="A22" s="70">
        <v>142.85714285714286</v>
      </c>
      <c r="B22" s="70">
        <v>213.5488228594447</v>
      </c>
      <c r="C22" s="70">
        <v>82.142857142856997</v>
      </c>
      <c r="D22" s="70">
        <v>2030.1000551707834</v>
      </c>
    </row>
    <row r="23" spans="1:4" ht="15" x14ac:dyDescent="0.25">
      <c r="A23" s="70">
        <v>100</v>
      </c>
      <c r="B23" s="70">
        <v>146.26094037278867</v>
      </c>
      <c r="C23" s="70">
        <v>50</v>
      </c>
      <c r="D23" s="70">
        <v>1638.7580638305128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4" sqref="A4"/>
    </sheetView>
  </sheetViews>
  <sheetFormatPr defaultRowHeight="12.75" x14ac:dyDescent="0.2"/>
  <cols>
    <col min="1" max="16384" width="9.140625" style="73"/>
  </cols>
  <sheetData>
    <row r="1" spans="1:5" x14ac:dyDescent="0.2">
      <c r="A1" s="72" t="s">
        <v>43</v>
      </c>
    </row>
    <row r="2" spans="1:5" x14ac:dyDescent="0.2">
      <c r="A2" s="74" t="s">
        <v>44</v>
      </c>
    </row>
    <row r="3" spans="1:5" x14ac:dyDescent="0.2">
      <c r="A3" s="74"/>
    </row>
    <row r="4" spans="1:5" x14ac:dyDescent="0.2">
      <c r="A4" s="75" t="s">
        <v>47</v>
      </c>
    </row>
    <row r="5" spans="1:5" x14ac:dyDescent="0.2">
      <c r="A5" s="77" t="s">
        <v>46</v>
      </c>
      <c r="B5" s="78"/>
      <c r="C5" s="78"/>
      <c r="D5" s="78"/>
      <c r="E5" s="78"/>
    </row>
    <row r="6" spans="1:5" x14ac:dyDescent="0.2">
      <c r="A6" s="74"/>
    </row>
    <row r="8" spans="1:5" x14ac:dyDescent="0.2">
      <c r="A8" s="76" t="s">
        <v>45</v>
      </c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>
    <oddHeader>&amp;A</oddHeader>
    <oddFooter>Page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Standardisation demo</vt:lpstr>
      <vt:lpstr>Standardisation catch rates</vt:lpstr>
      <vt:lpstr>License &amp; Reference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Jorge</dc:creator>
  <cp:lastModifiedBy>Ekanger Aysa Arylova</cp:lastModifiedBy>
  <cp:lastPrinted>2009-01-30T09:57:46Z</cp:lastPrinted>
  <dcterms:created xsi:type="dcterms:W3CDTF">1998-11-03T10:34:18Z</dcterms:created>
  <dcterms:modified xsi:type="dcterms:W3CDTF">2015-09-22T08:40:04Z</dcterms:modified>
</cp:coreProperties>
</file>